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filterPrivacy="1"/>
  <bookViews>
    <workbookView xWindow="0" yWindow="0" windowWidth="22260" windowHeight="12645"/>
  </bookViews>
  <sheets>
    <sheet name="List1" sheetId="1" r:id="rId1"/>
    <sheet name="List2" sheetId="2" r:id="rId2"/>
    <sheet name="Lis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G53" i="2"/>
  <c r="G51" i="2"/>
  <c r="D48" i="2"/>
  <c r="G46" i="2"/>
  <c r="G44" i="2"/>
  <c r="G42" i="2"/>
  <c r="G40" i="2"/>
  <c r="G36" i="2"/>
  <c r="G34" i="2"/>
  <c r="G32" i="2"/>
  <c r="D29" i="2"/>
  <c r="D58" i="2" s="1"/>
  <c r="G27" i="2"/>
  <c r="G25" i="2"/>
  <c r="G23" i="2"/>
  <c r="G21" i="2"/>
  <c r="G19" i="2"/>
  <c r="G17" i="2"/>
  <c r="G13" i="2"/>
  <c r="G9" i="2"/>
  <c r="G7" i="2"/>
  <c r="G58" i="2" s="1"/>
  <c r="L80" i="3" l="1"/>
  <c r="J102" i="3" l="1"/>
  <c r="L92" i="3"/>
  <c r="L89" i="3"/>
  <c r="G82" i="3"/>
  <c r="F85" i="3" s="1"/>
  <c r="L77" i="3"/>
  <c r="D77" i="3"/>
  <c r="F76" i="3"/>
  <c r="F75" i="3"/>
  <c r="F74" i="3"/>
  <c r="F73" i="3"/>
  <c r="F69" i="3"/>
  <c r="E66" i="3"/>
  <c r="D66" i="3"/>
  <c r="F65" i="3"/>
  <c r="F64" i="3"/>
  <c r="F63" i="3"/>
  <c r="D55" i="3"/>
  <c r="F54" i="3"/>
  <c r="F53" i="3"/>
  <c r="L52" i="3"/>
  <c r="F52" i="3"/>
  <c r="F51" i="3"/>
  <c r="F50" i="3"/>
  <c r="F49" i="3"/>
  <c r="F48" i="3"/>
  <c r="L46" i="3"/>
  <c r="L43" i="3"/>
  <c r="D40" i="3"/>
  <c r="F35" i="3"/>
  <c r="F34" i="3"/>
  <c r="L33" i="3"/>
  <c r="F32" i="3"/>
  <c r="L30" i="3"/>
  <c r="L27" i="3"/>
  <c r="L23" i="3"/>
  <c r="L19" i="3"/>
  <c r="F18" i="3"/>
  <c r="L15" i="3"/>
  <c r="F14" i="3"/>
  <c r="L9" i="3"/>
  <c r="F6" i="3"/>
  <c r="F5" i="3"/>
  <c r="L82" i="3" l="1"/>
  <c r="F55" i="3"/>
  <c r="F77" i="3"/>
  <c r="L94" i="3"/>
  <c r="F40" i="3"/>
  <c r="F66" i="3"/>
  <c r="L96" i="3" l="1"/>
</calcChain>
</file>

<file path=xl/sharedStrings.xml><?xml version="1.0" encoding="utf-8"?>
<sst xmlns="http://schemas.openxmlformats.org/spreadsheetml/2006/main" count="252" uniqueCount="197">
  <si>
    <t>Výdaje</t>
  </si>
  <si>
    <r>
      <t>Běžné výdaje</t>
    </r>
    <r>
      <rPr>
        <sz val="14"/>
        <rFont val="Times New Roman"/>
        <family val="1"/>
        <charset val="238"/>
      </rPr>
      <t xml:space="preserve"> (Třída 5)</t>
    </r>
  </si>
  <si>
    <t>Paragraf</t>
  </si>
  <si>
    <t xml:space="preserve">  Název</t>
  </si>
  <si>
    <t>Položka</t>
  </si>
  <si>
    <t>Částka v Kč</t>
  </si>
  <si>
    <t xml:space="preserve">Kulturní dům (sokolovna) </t>
  </si>
  <si>
    <t>voda</t>
  </si>
  <si>
    <t>elektrická energie</t>
  </si>
  <si>
    <t>Celkem paragraf   3319</t>
  </si>
  <si>
    <t>Kč</t>
  </si>
  <si>
    <t>Kultura</t>
  </si>
  <si>
    <t>materiál na kulturní akce</t>
  </si>
  <si>
    <t>služby na kulturní akce</t>
  </si>
  <si>
    <t>pohoštění na kulturní akce</t>
  </si>
  <si>
    <t>věcné dary občanům</t>
  </si>
  <si>
    <t>Celkem paragraf   3399</t>
  </si>
  <si>
    <t>Bytové hospodářství</t>
  </si>
  <si>
    <t>(byt čp. 20 + čp. 46)</t>
  </si>
  <si>
    <t>Celkem paragraf  3612</t>
  </si>
  <si>
    <t>Veřejné osvětlení</t>
  </si>
  <si>
    <t>opravy (výměny žárovek, ván.osv.)</t>
  </si>
  <si>
    <t>Celkem paragraf  3631</t>
  </si>
  <si>
    <t>Hřbitov</t>
  </si>
  <si>
    <t>materiál (hřbitovní zeď)</t>
  </si>
  <si>
    <t>Celkem paragraf   3632</t>
  </si>
  <si>
    <t>Komunální odpad</t>
  </si>
  <si>
    <t>služby - svoz</t>
  </si>
  <si>
    <t>Celkem paragraf  3722</t>
  </si>
  <si>
    <t>Bioodpad</t>
  </si>
  <si>
    <t>úhrada obci Jimlín</t>
  </si>
  <si>
    <t>Celkem paragraf  3723</t>
  </si>
  <si>
    <t>Vzhled obce a zeleň</t>
  </si>
  <si>
    <t>mzdy VPP</t>
  </si>
  <si>
    <t>mzdy dohody</t>
  </si>
  <si>
    <t>sociální pojištění VPP</t>
  </si>
  <si>
    <t>zdravotní pojištění VPP</t>
  </si>
  <si>
    <t>materiál na běžné opravy a provoz</t>
  </si>
  <si>
    <t>PHM</t>
  </si>
  <si>
    <t>opravy (sekačky, traktůrek, pila…)</t>
  </si>
  <si>
    <t>náhrady v době nemoci VPP</t>
  </si>
  <si>
    <t>Celkem paragraf  3745</t>
  </si>
  <si>
    <t>Hasiči dobrovolní</t>
  </si>
  <si>
    <t>podpora běžné činnosti</t>
  </si>
  <si>
    <t>Celkem paragraf  5512</t>
  </si>
  <si>
    <t>Zastupitelstvo obce</t>
  </si>
  <si>
    <t>odměny zastupitelů</t>
  </si>
  <si>
    <t>zdravotní pojištění zastupitelů</t>
  </si>
  <si>
    <t>cestovné</t>
  </si>
  <si>
    <t>pohoštění</t>
  </si>
  <si>
    <t>Celkem paragraf  6112</t>
  </si>
  <si>
    <t>Místní správa</t>
  </si>
  <si>
    <t>plat účetní + admin.</t>
  </si>
  <si>
    <t>sociální pojištění účetní + admin.</t>
  </si>
  <si>
    <t>zdravotní pojištění účetní + admin.</t>
  </si>
  <si>
    <t>úrazové pojištění zaměstnanců</t>
  </si>
  <si>
    <t>poplatek OSA</t>
  </si>
  <si>
    <t xml:space="preserve">DHDM </t>
  </si>
  <si>
    <t>voda OÚ</t>
  </si>
  <si>
    <t>elektrická energie OÚ</t>
  </si>
  <si>
    <t>poštovné</t>
  </si>
  <si>
    <t>telefon a internet</t>
  </si>
  <si>
    <t>pojištění majetku</t>
  </si>
  <si>
    <t>konzult, porad. a práv. služby (Vrábík)</t>
  </si>
  <si>
    <t>školení a vzdělávání</t>
  </si>
  <si>
    <t>úrdžba softwaru</t>
  </si>
  <si>
    <t>ostatní služby (revize, Bozp, lék.pr.,..)</t>
  </si>
  <si>
    <t>opravy a udržování (běžné + zábradlí)</t>
  </si>
  <si>
    <t>Seso příspěvek</t>
  </si>
  <si>
    <t>přestupky (jen v případě projednání)</t>
  </si>
  <si>
    <t>mikroregion příspěvek</t>
  </si>
  <si>
    <t>daně a poplatky (na úřadech)</t>
  </si>
  <si>
    <t>daň z příjmu obec</t>
  </si>
  <si>
    <t>náhrady v době nemoci zaměst.</t>
  </si>
  <si>
    <t>Celkem paragraf  6171</t>
  </si>
  <si>
    <t>Celkem běžné výdaje</t>
  </si>
  <si>
    <r>
      <t>Kapitálové výdaje</t>
    </r>
    <r>
      <rPr>
        <sz val="14"/>
        <rFont val="Times New Roman"/>
        <family val="1"/>
        <charset val="238"/>
      </rPr>
      <t xml:space="preserve"> (Třída 6) - investice</t>
    </r>
  </si>
  <si>
    <t>Kanalizace</t>
  </si>
  <si>
    <t>Stavba - projektová dokumentace</t>
  </si>
  <si>
    <t>Celkem paragraf  2321</t>
  </si>
  <si>
    <t>Celkem kapitálové výdaje</t>
  </si>
  <si>
    <t>Celkem výdaje</t>
  </si>
  <si>
    <t>Příjmy</t>
  </si>
  <si>
    <t>Rozdíl</t>
  </si>
  <si>
    <t>Financování</t>
  </si>
  <si>
    <t xml:space="preserve">  použití prostředků Fondu rozvoje obce</t>
  </si>
  <si>
    <t>Závazným ukazatelem rozpočtu  je paragrafové členění.</t>
  </si>
  <si>
    <t>Druh</t>
  </si>
  <si>
    <t>Částka</t>
  </si>
  <si>
    <t>změny dle RO</t>
  </si>
  <si>
    <t>Celkem</t>
  </si>
  <si>
    <t>Nezbytné</t>
  </si>
  <si>
    <t xml:space="preserve">Sokolovna </t>
  </si>
  <si>
    <t>materiál</t>
  </si>
  <si>
    <t>3419 5139</t>
  </si>
  <si>
    <t>oprava</t>
  </si>
  <si>
    <t>3419 5171</t>
  </si>
  <si>
    <t>Byty</t>
  </si>
  <si>
    <t>3612 5139</t>
  </si>
  <si>
    <t>3612 5171</t>
  </si>
  <si>
    <t>Rozhlas</t>
  </si>
  <si>
    <t>poplatek</t>
  </si>
  <si>
    <t>3341 5192</t>
  </si>
  <si>
    <t xml:space="preserve"> </t>
  </si>
  <si>
    <t>3631 5139</t>
  </si>
  <si>
    <t xml:space="preserve">oprava </t>
  </si>
  <si>
    <t>3631 5171</t>
  </si>
  <si>
    <t>3745 5011</t>
  </si>
  <si>
    <t>3745 5031</t>
  </si>
  <si>
    <t>3745 5032</t>
  </si>
  <si>
    <t>3745 5021</t>
  </si>
  <si>
    <t>3745 5139</t>
  </si>
  <si>
    <t>3745 5156</t>
  </si>
  <si>
    <t>3745 5171</t>
  </si>
  <si>
    <t>SPOZ</t>
  </si>
  <si>
    <t>věcné dary</t>
  </si>
  <si>
    <t>3399 5194</t>
  </si>
  <si>
    <t>kulturní akce materiál</t>
  </si>
  <si>
    <t>3399 5139</t>
  </si>
  <si>
    <t>kulturní akce služby</t>
  </si>
  <si>
    <t>3400 5169</t>
  </si>
  <si>
    <t>Hasiči</t>
  </si>
  <si>
    <t>věcné dary (běžná činnost + výročí)</t>
  </si>
  <si>
    <t>5512 5194</t>
  </si>
  <si>
    <t>odměny</t>
  </si>
  <si>
    <t>6112 5023</t>
  </si>
  <si>
    <t>zdravotní pojištění</t>
  </si>
  <si>
    <t>6112 5032</t>
  </si>
  <si>
    <t>6112 5173</t>
  </si>
  <si>
    <t>repre fond</t>
  </si>
  <si>
    <t>6112 5175</t>
  </si>
  <si>
    <t>Výdaje celkem -</t>
  </si>
  <si>
    <t>A - B</t>
  </si>
  <si>
    <t>Finanční operace</t>
  </si>
  <si>
    <t>poplatky bance</t>
  </si>
  <si>
    <t>Celkem paragraf  6310</t>
  </si>
  <si>
    <t xml:space="preserve">Rozpočet je schodkový, rozdíl ve výši  -716.000,- Kč bude financován z Fondu rozvoje obce </t>
  </si>
  <si>
    <t>materiál (běžný provoz, vstupní dveře)</t>
  </si>
  <si>
    <t>materiál (podlaha a střecha)</t>
  </si>
  <si>
    <t>materiál na drobné opravy</t>
  </si>
  <si>
    <t>změny</t>
  </si>
  <si>
    <t>celkem</t>
  </si>
  <si>
    <t xml:space="preserve">Daňové příjmy </t>
  </si>
  <si>
    <t>Daň z příjmu FO ze závisl. činnosti</t>
  </si>
  <si>
    <t>(Třída 1)</t>
  </si>
  <si>
    <t>Daň z příjmu FO sam. činnost</t>
  </si>
  <si>
    <t>Daň z příjmu FO kapit. výnosy</t>
  </si>
  <si>
    <t>1113</t>
  </si>
  <si>
    <t>Daň z příjmu PO</t>
  </si>
  <si>
    <t>Daň z příjmu PO obec</t>
  </si>
  <si>
    <t>1122</t>
  </si>
  <si>
    <t>Daň z přidané hodnoty (DPH)</t>
  </si>
  <si>
    <t>Poplatek za odpad</t>
  </si>
  <si>
    <t>1340</t>
  </si>
  <si>
    <t>Poplatek ze psů</t>
  </si>
  <si>
    <t>Výtěžek z provoz. loterie</t>
  </si>
  <si>
    <t>1351</t>
  </si>
  <si>
    <t>Správní poplatky</t>
  </si>
  <si>
    <t>Daň z nemovitostí</t>
  </si>
  <si>
    <t>Celkem daňové příjmy</t>
  </si>
  <si>
    <t>Nedaňové příjmy</t>
  </si>
  <si>
    <t xml:space="preserve">Nájemné z bytů </t>
  </si>
  <si>
    <t>3612 2132</t>
  </si>
  <si>
    <t>(Třída 2)</t>
  </si>
  <si>
    <t>Nájemné z nebytových prostor</t>
  </si>
  <si>
    <t>3613 2132</t>
  </si>
  <si>
    <t>Nájemné z hrobových míst</t>
  </si>
  <si>
    <t>3632 2139</t>
  </si>
  <si>
    <t>Nájemné z pozemků</t>
  </si>
  <si>
    <t>3639 2131</t>
  </si>
  <si>
    <t>Příspěvek EKO-KOM</t>
  </si>
  <si>
    <t>3725 2324</t>
  </si>
  <si>
    <t>Poskytování služeb (vstupné)</t>
  </si>
  <si>
    <t>6171 2111</t>
  </si>
  <si>
    <t>Prodej zboží</t>
  </si>
  <si>
    <t>6171 2112</t>
  </si>
  <si>
    <t>Příjmy z úroků</t>
  </si>
  <si>
    <t>6310 2141</t>
  </si>
  <si>
    <t>Celkem nedaňové příjmy</t>
  </si>
  <si>
    <t>Přijaté dotace</t>
  </si>
  <si>
    <t>Dotace na výkon státní správy</t>
  </si>
  <si>
    <t>4112</t>
  </si>
  <si>
    <t>(Třída 4)</t>
  </si>
  <si>
    <t>Dotace VPP (1 zaměstnanec, 3 měsíce)</t>
  </si>
  <si>
    <t>4116</t>
  </si>
  <si>
    <t>Celkem přijaté dotace</t>
  </si>
  <si>
    <t>Celkem příjmy</t>
  </si>
  <si>
    <t>Obec Opočno</t>
  </si>
  <si>
    <t>na rok</t>
  </si>
  <si>
    <t>Vyvěšeno dne:</t>
  </si>
  <si>
    <t>Sejmuto dne:</t>
  </si>
  <si>
    <t>Razítko:</t>
  </si>
  <si>
    <t>Podpis starosty:</t>
  </si>
  <si>
    <t>Připomínky je možné podat písemně na Obecním úřadě v Opočně, nejpozději do 14.12.2016</t>
  </si>
  <si>
    <t>R O Z P O Č T U</t>
  </si>
  <si>
    <t>N Á V R H</t>
  </si>
  <si>
    <t>Navrženo ke schválení zastupitelstvem obce dne:  15. 12.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</si>
</sst>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4" fontId="3" fillId="3" borderId="0" xfId="0" applyNumberFormat="1" applyFont="1" applyFill="1"/>
    <xf numFmtId="0" fontId="2" fillId="3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/>
    <xf numFmtId="0" fontId="6" fillId="4" borderId="0" xfId="0" applyFont="1" applyFill="1" applyAlignment="1">
      <alignment horizontal="center"/>
    </xf>
    <xf numFmtId="0" fontId="6" fillId="4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9" fontId="6" fillId="0" borderId="0" xfId="0" applyNumberFormat="1" applyFont="1" applyAlignment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4" fontId="5" fillId="0" borderId="0" xfId="0" applyNumberFormat="1" applyFont="1" applyBorder="1"/>
    <xf numFmtId="4" fontId="6" fillId="4" borderId="0" xfId="0" applyNumberFormat="1" applyFont="1" applyFill="1"/>
    <xf numFmtId="0" fontId="6" fillId="4" borderId="0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49" fontId="6" fillId="0" borderId="0" xfId="0" applyNumberFormat="1" applyFont="1" applyBorder="1" applyAlignment="1"/>
    <xf numFmtId="0" fontId="6" fillId="4" borderId="0" xfId="0" applyFont="1" applyFill="1"/>
    <xf numFmtId="0" fontId="6" fillId="4" borderId="0" xfId="0" applyFont="1" applyFill="1" applyAlignment="1"/>
    <xf numFmtId="49" fontId="6" fillId="4" borderId="0" xfId="0" applyNumberFormat="1" applyFont="1" applyFill="1" applyAlignment="1"/>
    <xf numFmtId="0" fontId="5" fillId="4" borderId="0" xfId="0" applyFont="1" applyFill="1" applyAlignment="1">
      <alignment horizontal="center"/>
    </xf>
    <xf numFmtId="0" fontId="5" fillId="4" borderId="0" xfId="0" applyFont="1" applyFill="1" applyBorder="1" applyAlignment="1"/>
    <xf numFmtId="0" fontId="5" fillId="4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4" fontId="3" fillId="5" borderId="0" xfId="0" applyNumberFormat="1" applyFont="1" applyFill="1"/>
    <xf numFmtId="4" fontId="2" fillId="3" borderId="0" xfId="0" applyNumberFormat="1" applyFont="1" applyFill="1"/>
    <xf numFmtId="4" fontId="2" fillId="5" borderId="0" xfId="0" applyNumberFormat="1" applyFont="1" applyFill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10" fillId="0" borderId="0" xfId="0" applyFont="1" applyAlignment="1">
      <alignment horizontal="center"/>
    </xf>
    <xf numFmtId="0" fontId="6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3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/>
    <xf numFmtId="0" fontId="3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8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3" fontId="2" fillId="0" borderId="0" xfId="0" applyNumberFormat="1" applyFont="1"/>
    <xf numFmtId="0" fontId="5" fillId="0" borderId="0" xfId="0" applyFont="1" applyFill="1"/>
    <xf numFmtId="49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0" fontId="7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Alignment="1"/>
    <xf numFmtId="0" fontId="6" fillId="0" borderId="0" xfId="0" applyFont="1" applyFill="1" applyBorder="1"/>
    <xf numFmtId="4" fontId="6" fillId="0" borderId="0" xfId="0" applyNumberFormat="1" applyFont="1" applyFill="1"/>
    <xf numFmtId="49" fontId="6" fillId="0" borderId="0" xfId="0" applyNumberFormat="1" applyFont="1" applyFill="1" applyAlignment="1"/>
    <xf numFmtId="0" fontId="5" fillId="0" borderId="0" xfId="0" applyFont="1" applyAlignment="1"/>
    <xf numFmtId="4" fontId="6" fillId="0" borderId="0" xfId="0" applyNumberFormat="1" applyFont="1" applyAlignment="1">
      <alignment horizontal="right"/>
    </xf>
    <xf numFmtId="0" fontId="6" fillId="3" borderId="0" xfId="0" applyFont="1" applyFill="1"/>
    <xf numFmtId="0" fontId="5" fillId="3" borderId="0" xfId="0" applyFont="1" applyFill="1"/>
    <xf numFmtId="49" fontId="5" fillId="0" borderId="0" xfId="0" applyNumberFormat="1" applyFont="1" applyBorder="1" applyAlignment="1">
      <alignment horizontal="right"/>
    </xf>
    <xf numFmtId="0" fontId="6" fillId="0" borderId="0" xfId="0" applyFont="1" applyBorder="1"/>
    <xf numFmtId="49" fontId="5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0" borderId="0" xfId="0" applyNumberFormat="1" applyFont="1"/>
    <xf numFmtId="4" fontId="5" fillId="0" borderId="0" xfId="0" applyNumberFormat="1" applyFont="1" applyBorder="1" applyAlignment="1">
      <alignment horizontal="right"/>
    </xf>
    <xf numFmtId="4" fontId="6" fillId="3" borderId="0" xfId="0" applyNumberFormat="1" applyFont="1" applyFill="1" applyAlignment="1">
      <alignment horizontal="right"/>
    </xf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7"/>
  <sheetViews>
    <sheetView tabSelected="1" workbookViewId="0"/>
  </sheetViews>
  <sheetFormatPr defaultColWidth="11.5703125" defaultRowHeight="12.75" x14ac:dyDescent="0.2"/>
  <cols>
    <col min="1" max="1" width="13.5703125" style="7" customWidth="1"/>
    <col min="2" max="2" width="56.140625" style="7" customWidth="1"/>
    <col min="3" max="3" width="11.5703125" style="7"/>
    <col min="4" max="4" width="16.140625" style="7" customWidth="1"/>
    <col min="5" max="5" width="9.5703125" style="7" customWidth="1"/>
    <col min="6" max="257" width="11.5703125" style="7"/>
    <col min="258" max="258" width="56.140625" style="7" customWidth="1"/>
    <col min="259" max="259" width="11.5703125" style="7"/>
    <col min="260" max="260" width="16.140625" style="7" customWidth="1"/>
    <col min="261" max="261" width="9.5703125" style="7" customWidth="1"/>
    <col min="262" max="513" width="11.5703125" style="7"/>
    <col min="514" max="514" width="56.140625" style="7" customWidth="1"/>
    <col min="515" max="515" width="11.5703125" style="7"/>
    <col min="516" max="516" width="16.140625" style="7" customWidth="1"/>
    <col min="517" max="517" width="9.5703125" style="7" customWidth="1"/>
    <col min="518" max="769" width="11.5703125" style="7"/>
    <col min="770" max="770" width="56.140625" style="7" customWidth="1"/>
    <col min="771" max="771" width="11.5703125" style="7"/>
    <col min="772" max="772" width="16.140625" style="7" customWidth="1"/>
    <col min="773" max="773" width="9.5703125" style="7" customWidth="1"/>
    <col min="774" max="1025" width="11.5703125" style="7"/>
    <col min="1026" max="1026" width="56.140625" style="7" customWidth="1"/>
    <col min="1027" max="1027" width="11.5703125" style="7"/>
    <col min="1028" max="1028" width="16.140625" style="7" customWidth="1"/>
    <col min="1029" max="1029" width="9.5703125" style="7" customWidth="1"/>
    <col min="1030" max="1281" width="11.5703125" style="7"/>
    <col min="1282" max="1282" width="56.140625" style="7" customWidth="1"/>
    <col min="1283" max="1283" width="11.5703125" style="7"/>
    <col min="1284" max="1284" width="16.140625" style="7" customWidth="1"/>
    <col min="1285" max="1285" width="9.5703125" style="7" customWidth="1"/>
    <col min="1286" max="1537" width="11.5703125" style="7"/>
    <col min="1538" max="1538" width="56.140625" style="7" customWidth="1"/>
    <col min="1539" max="1539" width="11.5703125" style="7"/>
    <col min="1540" max="1540" width="16.140625" style="7" customWidth="1"/>
    <col min="1541" max="1541" width="9.5703125" style="7" customWidth="1"/>
    <col min="1542" max="1793" width="11.5703125" style="7"/>
    <col min="1794" max="1794" width="56.140625" style="7" customWidth="1"/>
    <col min="1795" max="1795" width="11.5703125" style="7"/>
    <col min="1796" max="1796" width="16.140625" style="7" customWidth="1"/>
    <col min="1797" max="1797" width="9.5703125" style="7" customWidth="1"/>
    <col min="1798" max="2049" width="11.5703125" style="7"/>
    <col min="2050" max="2050" width="56.140625" style="7" customWidth="1"/>
    <col min="2051" max="2051" width="11.5703125" style="7"/>
    <col min="2052" max="2052" width="16.140625" style="7" customWidth="1"/>
    <col min="2053" max="2053" width="9.5703125" style="7" customWidth="1"/>
    <col min="2054" max="2305" width="11.5703125" style="7"/>
    <col min="2306" max="2306" width="56.140625" style="7" customWidth="1"/>
    <col min="2307" max="2307" width="11.5703125" style="7"/>
    <col min="2308" max="2308" width="16.140625" style="7" customWidth="1"/>
    <col min="2309" max="2309" width="9.5703125" style="7" customWidth="1"/>
    <col min="2310" max="2561" width="11.5703125" style="7"/>
    <col min="2562" max="2562" width="56.140625" style="7" customWidth="1"/>
    <col min="2563" max="2563" width="11.5703125" style="7"/>
    <col min="2564" max="2564" width="16.140625" style="7" customWidth="1"/>
    <col min="2565" max="2565" width="9.5703125" style="7" customWidth="1"/>
    <col min="2566" max="2817" width="11.5703125" style="7"/>
    <col min="2818" max="2818" width="56.140625" style="7" customWidth="1"/>
    <col min="2819" max="2819" width="11.5703125" style="7"/>
    <col min="2820" max="2820" width="16.140625" style="7" customWidth="1"/>
    <col min="2821" max="2821" width="9.5703125" style="7" customWidth="1"/>
    <col min="2822" max="3073" width="11.5703125" style="7"/>
    <col min="3074" max="3074" width="56.140625" style="7" customWidth="1"/>
    <col min="3075" max="3075" width="11.5703125" style="7"/>
    <col min="3076" max="3076" width="16.140625" style="7" customWidth="1"/>
    <col min="3077" max="3077" width="9.5703125" style="7" customWidth="1"/>
    <col min="3078" max="3329" width="11.5703125" style="7"/>
    <col min="3330" max="3330" width="56.140625" style="7" customWidth="1"/>
    <col min="3331" max="3331" width="11.5703125" style="7"/>
    <col min="3332" max="3332" width="16.140625" style="7" customWidth="1"/>
    <col min="3333" max="3333" width="9.5703125" style="7" customWidth="1"/>
    <col min="3334" max="3585" width="11.5703125" style="7"/>
    <col min="3586" max="3586" width="56.140625" style="7" customWidth="1"/>
    <col min="3587" max="3587" width="11.5703125" style="7"/>
    <col min="3588" max="3588" width="16.140625" style="7" customWidth="1"/>
    <col min="3589" max="3589" width="9.5703125" style="7" customWidth="1"/>
    <col min="3590" max="3841" width="11.5703125" style="7"/>
    <col min="3842" max="3842" width="56.140625" style="7" customWidth="1"/>
    <col min="3843" max="3843" width="11.5703125" style="7"/>
    <col min="3844" max="3844" width="16.140625" style="7" customWidth="1"/>
    <col min="3845" max="3845" width="9.5703125" style="7" customWidth="1"/>
    <col min="3846" max="4097" width="11.5703125" style="7"/>
    <col min="4098" max="4098" width="56.140625" style="7" customWidth="1"/>
    <col min="4099" max="4099" width="11.5703125" style="7"/>
    <col min="4100" max="4100" width="16.140625" style="7" customWidth="1"/>
    <col min="4101" max="4101" width="9.5703125" style="7" customWidth="1"/>
    <col min="4102" max="4353" width="11.5703125" style="7"/>
    <col min="4354" max="4354" width="56.140625" style="7" customWidth="1"/>
    <col min="4355" max="4355" width="11.5703125" style="7"/>
    <col min="4356" max="4356" width="16.140625" style="7" customWidth="1"/>
    <col min="4357" max="4357" width="9.5703125" style="7" customWidth="1"/>
    <col min="4358" max="4609" width="11.5703125" style="7"/>
    <col min="4610" max="4610" width="56.140625" style="7" customWidth="1"/>
    <col min="4611" max="4611" width="11.5703125" style="7"/>
    <col min="4612" max="4612" width="16.140625" style="7" customWidth="1"/>
    <col min="4613" max="4613" width="9.5703125" style="7" customWidth="1"/>
    <col min="4614" max="4865" width="11.5703125" style="7"/>
    <col min="4866" max="4866" width="56.140625" style="7" customWidth="1"/>
    <col min="4867" max="4867" width="11.5703125" style="7"/>
    <col min="4868" max="4868" width="16.140625" style="7" customWidth="1"/>
    <col min="4869" max="4869" width="9.5703125" style="7" customWidth="1"/>
    <col min="4870" max="5121" width="11.5703125" style="7"/>
    <col min="5122" max="5122" width="56.140625" style="7" customWidth="1"/>
    <col min="5123" max="5123" width="11.5703125" style="7"/>
    <col min="5124" max="5124" width="16.140625" style="7" customWidth="1"/>
    <col min="5125" max="5125" width="9.5703125" style="7" customWidth="1"/>
    <col min="5126" max="5377" width="11.5703125" style="7"/>
    <col min="5378" max="5378" width="56.140625" style="7" customWidth="1"/>
    <col min="5379" max="5379" width="11.5703125" style="7"/>
    <col min="5380" max="5380" width="16.140625" style="7" customWidth="1"/>
    <col min="5381" max="5381" width="9.5703125" style="7" customWidth="1"/>
    <col min="5382" max="5633" width="11.5703125" style="7"/>
    <col min="5634" max="5634" width="56.140625" style="7" customWidth="1"/>
    <col min="5635" max="5635" width="11.5703125" style="7"/>
    <col min="5636" max="5636" width="16.140625" style="7" customWidth="1"/>
    <col min="5637" max="5637" width="9.5703125" style="7" customWidth="1"/>
    <col min="5638" max="5889" width="11.5703125" style="7"/>
    <col min="5890" max="5890" width="56.140625" style="7" customWidth="1"/>
    <col min="5891" max="5891" width="11.5703125" style="7"/>
    <col min="5892" max="5892" width="16.140625" style="7" customWidth="1"/>
    <col min="5893" max="5893" width="9.5703125" style="7" customWidth="1"/>
    <col min="5894" max="6145" width="11.5703125" style="7"/>
    <col min="6146" max="6146" width="56.140625" style="7" customWidth="1"/>
    <col min="6147" max="6147" width="11.5703125" style="7"/>
    <col min="6148" max="6148" width="16.140625" style="7" customWidth="1"/>
    <col min="6149" max="6149" width="9.5703125" style="7" customWidth="1"/>
    <col min="6150" max="6401" width="11.5703125" style="7"/>
    <col min="6402" max="6402" width="56.140625" style="7" customWidth="1"/>
    <col min="6403" max="6403" width="11.5703125" style="7"/>
    <col min="6404" max="6404" width="16.140625" style="7" customWidth="1"/>
    <col min="6405" max="6405" width="9.5703125" style="7" customWidth="1"/>
    <col min="6406" max="6657" width="11.5703125" style="7"/>
    <col min="6658" max="6658" width="56.140625" style="7" customWidth="1"/>
    <col min="6659" max="6659" width="11.5703125" style="7"/>
    <col min="6660" max="6660" width="16.140625" style="7" customWidth="1"/>
    <col min="6661" max="6661" width="9.5703125" style="7" customWidth="1"/>
    <col min="6662" max="6913" width="11.5703125" style="7"/>
    <col min="6914" max="6914" width="56.140625" style="7" customWidth="1"/>
    <col min="6915" max="6915" width="11.5703125" style="7"/>
    <col min="6916" max="6916" width="16.140625" style="7" customWidth="1"/>
    <col min="6917" max="6917" width="9.5703125" style="7" customWidth="1"/>
    <col min="6918" max="7169" width="11.5703125" style="7"/>
    <col min="7170" max="7170" width="56.140625" style="7" customWidth="1"/>
    <col min="7171" max="7171" width="11.5703125" style="7"/>
    <col min="7172" max="7172" width="16.140625" style="7" customWidth="1"/>
    <col min="7173" max="7173" width="9.5703125" style="7" customWidth="1"/>
    <col min="7174" max="7425" width="11.5703125" style="7"/>
    <col min="7426" max="7426" width="56.140625" style="7" customWidth="1"/>
    <col min="7427" max="7427" width="11.5703125" style="7"/>
    <col min="7428" max="7428" width="16.140625" style="7" customWidth="1"/>
    <col min="7429" max="7429" width="9.5703125" style="7" customWidth="1"/>
    <col min="7430" max="7681" width="11.5703125" style="7"/>
    <col min="7682" max="7682" width="56.140625" style="7" customWidth="1"/>
    <col min="7683" max="7683" width="11.5703125" style="7"/>
    <col min="7684" max="7684" width="16.140625" style="7" customWidth="1"/>
    <col min="7685" max="7685" width="9.5703125" style="7" customWidth="1"/>
    <col min="7686" max="7937" width="11.5703125" style="7"/>
    <col min="7938" max="7938" width="56.140625" style="7" customWidth="1"/>
    <col min="7939" max="7939" width="11.5703125" style="7"/>
    <col min="7940" max="7940" width="16.140625" style="7" customWidth="1"/>
    <col min="7941" max="7941" width="9.5703125" style="7" customWidth="1"/>
    <col min="7942" max="8193" width="11.5703125" style="7"/>
    <col min="8194" max="8194" width="56.140625" style="7" customWidth="1"/>
    <col min="8195" max="8195" width="11.5703125" style="7"/>
    <col min="8196" max="8196" width="16.140625" style="7" customWidth="1"/>
    <col min="8197" max="8197" width="9.5703125" style="7" customWidth="1"/>
    <col min="8198" max="8449" width="11.5703125" style="7"/>
    <col min="8450" max="8450" width="56.140625" style="7" customWidth="1"/>
    <col min="8451" max="8451" width="11.5703125" style="7"/>
    <col min="8452" max="8452" width="16.140625" style="7" customWidth="1"/>
    <col min="8453" max="8453" width="9.5703125" style="7" customWidth="1"/>
    <col min="8454" max="8705" width="11.5703125" style="7"/>
    <col min="8706" max="8706" width="56.140625" style="7" customWidth="1"/>
    <col min="8707" max="8707" width="11.5703125" style="7"/>
    <col min="8708" max="8708" width="16.140625" style="7" customWidth="1"/>
    <col min="8709" max="8709" width="9.5703125" style="7" customWidth="1"/>
    <col min="8710" max="8961" width="11.5703125" style="7"/>
    <col min="8962" max="8962" width="56.140625" style="7" customWidth="1"/>
    <col min="8963" max="8963" width="11.5703125" style="7"/>
    <col min="8964" max="8964" width="16.140625" style="7" customWidth="1"/>
    <col min="8965" max="8965" width="9.5703125" style="7" customWidth="1"/>
    <col min="8966" max="9217" width="11.5703125" style="7"/>
    <col min="9218" max="9218" width="56.140625" style="7" customWidth="1"/>
    <col min="9219" max="9219" width="11.5703125" style="7"/>
    <col min="9220" max="9220" width="16.140625" style="7" customWidth="1"/>
    <col min="9221" max="9221" width="9.5703125" style="7" customWidth="1"/>
    <col min="9222" max="9473" width="11.5703125" style="7"/>
    <col min="9474" max="9474" width="56.140625" style="7" customWidth="1"/>
    <col min="9475" max="9475" width="11.5703125" style="7"/>
    <col min="9476" max="9476" width="16.140625" style="7" customWidth="1"/>
    <col min="9477" max="9477" width="9.5703125" style="7" customWidth="1"/>
    <col min="9478" max="9729" width="11.5703125" style="7"/>
    <col min="9730" max="9730" width="56.140625" style="7" customWidth="1"/>
    <col min="9731" max="9731" width="11.5703125" style="7"/>
    <col min="9732" max="9732" width="16.140625" style="7" customWidth="1"/>
    <col min="9733" max="9733" width="9.5703125" style="7" customWidth="1"/>
    <col min="9734" max="9985" width="11.5703125" style="7"/>
    <col min="9986" max="9986" width="56.140625" style="7" customWidth="1"/>
    <col min="9987" max="9987" width="11.5703125" style="7"/>
    <col min="9988" max="9988" width="16.140625" style="7" customWidth="1"/>
    <col min="9989" max="9989" width="9.5703125" style="7" customWidth="1"/>
    <col min="9990" max="10241" width="11.5703125" style="7"/>
    <col min="10242" max="10242" width="56.140625" style="7" customWidth="1"/>
    <col min="10243" max="10243" width="11.5703125" style="7"/>
    <col min="10244" max="10244" width="16.140625" style="7" customWidth="1"/>
    <col min="10245" max="10245" width="9.5703125" style="7" customWidth="1"/>
    <col min="10246" max="10497" width="11.5703125" style="7"/>
    <col min="10498" max="10498" width="56.140625" style="7" customWidth="1"/>
    <col min="10499" max="10499" width="11.5703125" style="7"/>
    <col min="10500" max="10500" width="16.140625" style="7" customWidth="1"/>
    <col min="10501" max="10501" width="9.5703125" style="7" customWidth="1"/>
    <col min="10502" max="10753" width="11.5703125" style="7"/>
    <col min="10754" max="10754" width="56.140625" style="7" customWidth="1"/>
    <col min="10755" max="10755" width="11.5703125" style="7"/>
    <col min="10756" max="10756" width="16.140625" style="7" customWidth="1"/>
    <col min="10757" max="10757" width="9.5703125" style="7" customWidth="1"/>
    <col min="10758" max="11009" width="11.5703125" style="7"/>
    <col min="11010" max="11010" width="56.140625" style="7" customWidth="1"/>
    <col min="11011" max="11011" width="11.5703125" style="7"/>
    <col min="11012" max="11012" width="16.140625" style="7" customWidth="1"/>
    <col min="11013" max="11013" width="9.5703125" style="7" customWidth="1"/>
    <col min="11014" max="11265" width="11.5703125" style="7"/>
    <col min="11266" max="11266" width="56.140625" style="7" customWidth="1"/>
    <col min="11267" max="11267" width="11.5703125" style="7"/>
    <col min="11268" max="11268" width="16.140625" style="7" customWidth="1"/>
    <col min="11269" max="11269" width="9.5703125" style="7" customWidth="1"/>
    <col min="11270" max="11521" width="11.5703125" style="7"/>
    <col min="11522" max="11522" width="56.140625" style="7" customWidth="1"/>
    <col min="11523" max="11523" width="11.5703125" style="7"/>
    <col min="11524" max="11524" width="16.140625" style="7" customWidth="1"/>
    <col min="11525" max="11525" width="9.5703125" style="7" customWidth="1"/>
    <col min="11526" max="11777" width="11.5703125" style="7"/>
    <col min="11778" max="11778" width="56.140625" style="7" customWidth="1"/>
    <col min="11779" max="11779" width="11.5703125" style="7"/>
    <col min="11780" max="11780" width="16.140625" style="7" customWidth="1"/>
    <col min="11781" max="11781" width="9.5703125" style="7" customWidth="1"/>
    <col min="11782" max="12033" width="11.5703125" style="7"/>
    <col min="12034" max="12034" width="56.140625" style="7" customWidth="1"/>
    <col min="12035" max="12035" width="11.5703125" style="7"/>
    <col min="12036" max="12036" width="16.140625" style="7" customWidth="1"/>
    <col min="12037" max="12037" width="9.5703125" style="7" customWidth="1"/>
    <col min="12038" max="12289" width="11.5703125" style="7"/>
    <col min="12290" max="12290" width="56.140625" style="7" customWidth="1"/>
    <col min="12291" max="12291" width="11.5703125" style="7"/>
    <col min="12292" max="12292" width="16.140625" style="7" customWidth="1"/>
    <col min="12293" max="12293" width="9.5703125" style="7" customWidth="1"/>
    <col min="12294" max="12545" width="11.5703125" style="7"/>
    <col min="12546" max="12546" width="56.140625" style="7" customWidth="1"/>
    <col min="12547" max="12547" width="11.5703125" style="7"/>
    <col min="12548" max="12548" width="16.140625" style="7" customWidth="1"/>
    <col min="12549" max="12549" width="9.5703125" style="7" customWidth="1"/>
    <col min="12550" max="12801" width="11.5703125" style="7"/>
    <col min="12802" max="12802" width="56.140625" style="7" customWidth="1"/>
    <col min="12803" max="12803" width="11.5703125" style="7"/>
    <col min="12804" max="12804" width="16.140625" style="7" customWidth="1"/>
    <col min="12805" max="12805" width="9.5703125" style="7" customWidth="1"/>
    <col min="12806" max="13057" width="11.5703125" style="7"/>
    <col min="13058" max="13058" width="56.140625" style="7" customWidth="1"/>
    <col min="13059" max="13059" width="11.5703125" style="7"/>
    <col min="13060" max="13060" width="16.140625" style="7" customWidth="1"/>
    <col min="13061" max="13061" width="9.5703125" style="7" customWidth="1"/>
    <col min="13062" max="13313" width="11.5703125" style="7"/>
    <col min="13314" max="13314" width="56.140625" style="7" customWidth="1"/>
    <col min="13315" max="13315" width="11.5703125" style="7"/>
    <col min="13316" max="13316" width="16.140625" style="7" customWidth="1"/>
    <col min="13317" max="13317" width="9.5703125" style="7" customWidth="1"/>
    <col min="13318" max="13569" width="11.5703125" style="7"/>
    <col min="13570" max="13570" width="56.140625" style="7" customWidth="1"/>
    <col min="13571" max="13571" width="11.5703125" style="7"/>
    <col min="13572" max="13572" width="16.140625" style="7" customWidth="1"/>
    <col min="13573" max="13573" width="9.5703125" style="7" customWidth="1"/>
    <col min="13574" max="13825" width="11.5703125" style="7"/>
    <col min="13826" max="13826" width="56.140625" style="7" customWidth="1"/>
    <col min="13827" max="13827" width="11.5703125" style="7"/>
    <col min="13828" max="13828" width="16.140625" style="7" customWidth="1"/>
    <col min="13829" max="13829" width="9.5703125" style="7" customWidth="1"/>
    <col min="13830" max="14081" width="11.5703125" style="7"/>
    <col min="14082" max="14082" width="56.140625" style="7" customWidth="1"/>
    <col min="14083" max="14083" width="11.5703125" style="7"/>
    <col min="14084" max="14084" width="16.140625" style="7" customWidth="1"/>
    <col min="14085" max="14085" width="9.5703125" style="7" customWidth="1"/>
    <col min="14086" max="14337" width="11.5703125" style="7"/>
    <col min="14338" max="14338" width="56.140625" style="7" customWidth="1"/>
    <col min="14339" max="14339" width="11.5703125" style="7"/>
    <col min="14340" max="14340" width="16.140625" style="7" customWidth="1"/>
    <col min="14341" max="14341" width="9.5703125" style="7" customWidth="1"/>
    <col min="14342" max="14593" width="11.5703125" style="7"/>
    <col min="14594" max="14594" width="56.140625" style="7" customWidth="1"/>
    <col min="14595" max="14595" width="11.5703125" style="7"/>
    <col min="14596" max="14596" width="16.140625" style="7" customWidth="1"/>
    <col min="14597" max="14597" width="9.5703125" style="7" customWidth="1"/>
    <col min="14598" max="14849" width="11.5703125" style="7"/>
    <col min="14850" max="14850" width="56.140625" style="7" customWidth="1"/>
    <col min="14851" max="14851" width="11.5703125" style="7"/>
    <col min="14852" max="14852" width="16.140625" style="7" customWidth="1"/>
    <col min="14853" max="14853" width="9.5703125" style="7" customWidth="1"/>
    <col min="14854" max="15105" width="11.5703125" style="7"/>
    <col min="15106" max="15106" width="56.140625" style="7" customWidth="1"/>
    <col min="15107" max="15107" width="11.5703125" style="7"/>
    <col min="15108" max="15108" width="16.140625" style="7" customWidth="1"/>
    <col min="15109" max="15109" width="9.5703125" style="7" customWidth="1"/>
    <col min="15110" max="15361" width="11.5703125" style="7"/>
    <col min="15362" max="15362" width="56.140625" style="7" customWidth="1"/>
    <col min="15363" max="15363" width="11.5703125" style="7"/>
    <col min="15364" max="15364" width="16.140625" style="7" customWidth="1"/>
    <col min="15365" max="15365" width="9.5703125" style="7" customWidth="1"/>
    <col min="15366" max="15617" width="11.5703125" style="7"/>
    <col min="15618" max="15618" width="56.140625" style="7" customWidth="1"/>
    <col min="15619" max="15619" width="11.5703125" style="7"/>
    <col min="15620" max="15620" width="16.140625" style="7" customWidth="1"/>
    <col min="15621" max="15621" width="9.5703125" style="7" customWidth="1"/>
    <col min="15622" max="15873" width="11.5703125" style="7"/>
    <col min="15874" max="15874" width="56.140625" style="7" customWidth="1"/>
    <col min="15875" max="15875" width="11.5703125" style="7"/>
    <col min="15876" max="15876" width="16.140625" style="7" customWidth="1"/>
    <col min="15877" max="15877" width="9.5703125" style="7" customWidth="1"/>
    <col min="15878" max="16129" width="11.5703125" style="7"/>
    <col min="16130" max="16130" width="56.140625" style="7" customWidth="1"/>
    <col min="16131" max="16131" width="11.5703125" style="7"/>
    <col min="16132" max="16132" width="16.140625" style="7" customWidth="1"/>
    <col min="16133" max="16133" width="9.5703125" style="7" customWidth="1"/>
    <col min="16134" max="16384" width="11.5703125" style="7"/>
  </cols>
  <sheetData>
    <row r="4" spans="1:7" ht="18.75" x14ac:dyDescent="0.3">
      <c r="A4" s="67" t="s">
        <v>187</v>
      </c>
    </row>
    <row r="8" spans="1:7" ht="45" x14ac:dyDescent="0.6">
      <c r="A8" s="105" t="s">
        <v>195</v>
      </c>
      <c r="B8" s="105"/>
      <c r="C8" s="105"/>
    </row>
    <row r="11" spans="1:7" ht="45" x14ac:dyDescent="0.6">
      <c r="A11" s="105" t="s">
        <v>194</v>
      </c>
      <c r="B11" s="105"/>
      <c r="C11" s="105"/>
      <c r="E11" s="6"/>
      <c r="F11" s="6"/>
      <c r="G11" s="6"/>
    </row>
    <row r="16" spans="1:7" x14ac:dyDescent="0.2">
      <c r="A16" s="104"/>
      <c r="C16" s="6"/>
      <c r="E16" s="6"/>
      <c r="F16" s="6"/>
      <c r="G16" s="6"/>
    </row>
    <row r="21" spans="1:3" ht="27" x14ac:dyDescent="0.35">
      <c r="A21" s="106" t="s">
        <v>188</v>
      </c>
      <c r="B21" s="106"/>
      <c r="C21" s="106"/>
    </row>
    <row r="25" spans="1:3" ht="34.5" x14ac:dyDescent="0.45">
      <c r="A25" s="107">
        <v>2017</v>
      </c>
      <c r="B25" s="107"/>
      <c r="C25" s="107"/>
    </row>
    <row r="32" spans="1:3" x14ac:dyDescent="0.2">
      <c r="A32" s="7" t="s">
        <v>196</v>
      </c>
    </row>
    <row r="35" spans="1:2" x14ac:dyDescent="0.2">
      <c r="A35" s="7" t="s">
        <v>189</v>
      </c>
      <c r="B35" s="111">
        <v>42703</v>
      </c>
    </row>
    <row r="37" spans="1:2" x14ac:dyDescent="0.2">
      <c r="A37" s="7" t="s">
        <v>190</v>
      </c>
      <c r="B37" s="111">
        <v>42719</v>
      </c>
    </row>
    <row r="42" spans="1:2" x14ac:dyDescent="0.2">
      <c r="A42" s="7" t="s">
        <v>191</v>
      </c>
    </row>
    <row r="47" spans="1:2" x14ac:dyDescent="0.2">
      <c r="A47" s="7" t="s">
        <v>192</v>
      </c>
    </row>
  </sheetData>
  <mergeCells count="4">
    <mergeCell ref="A8:C8"/>
    <mergeCell ref="A11:C11"/>
    <mergeCell ref="A21:C21"/>
    <mergeCell ref="A25:C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8"/>
  <sheetViews>
    <sheetView topLeftCell="A46" workbookViewId="0"/>
  </sheetViews>
  <sheetFormatPr defaultColWidth="11.5703125" defaultRowHeight="15.75" x14ac:dyDescent="0.25"/>
  <cols>
    <col min="1" max="1" width="33.85546875" style="8" customWidth="1"/>
    <col min="2" max="2" width="40.42578125" style="8" customWidth="1"/>
    <col min="3" max="3" width="18.5703125" style="66" customWidth="1"/>
    <col min="4" max="4" width="17.7109375" style="9" customWidth="1"/>
    <col min="5" max="5" width="16" style="13" customWidth="1"/>
    <col min="6" max="7" width="0" style="8" hidden="1" customWidth="1"/>
    <col min="8" max="256" width="11.5703125" style="8"/>
    <col min="257" max="257" width="33.85546875" style="8" customWidth="1"/>
    <col min="258" max="258" width="40.42578125" style="8" customWidth="1"/>
    <col min="259" max="259" width="18.5703125" style="8" customWidth="1"/>
    <col min="260" max="260" width="17.7109375" style="8" customWidth="1"/>
    <col min="261" max="261" width="16" style="8" customWidth="1"/>
    <col min="262" max="263" width="0" style="8" hidden="1" customWidth="1"/>
    <col min="264" max="512" width="11.5703125" style="8"/>
    <col min="513" max="513" width="33.85546875" style="8" customWidth="1"/>
    <col min="514" max="514" width="40.42578125" style="8" customWidth="1"/>
    <col min="515" max="515" width="18.5703125" style="8" customWidth="1"/>
    <col min="516" max="516" width="17.7109375" style="8" customWidth="1"/>
    <col min="517" max="517" width="16" style="8" customWidth="1"/>
    <col min="518" max="519" width="0" style="8" hidden="1" customWidth="1"/>
    <col min="520" max="768" width="11.5703125" style="8"/>
    <col min="769" max="769" width="33.85546875" style="8" customWidth="1"/>
    <col min="770" max="770" width="40.42578125" style="8" customWidth="1"/>
    <col min="771" max="771" width="18.5703125" style="8" customWidth="1"/>
    <col min="772" max="772" width="17.7109375" style="8" customWidth="1"/>
    <col min="773" max="773" width="16" style="8" customWidth="1"/>
    <col min="774" max="775" width="0" style="8" hidden="1" customWidth="1"/>
    <col min="776" max="1024" width="11.5703125" style="8"/>
    <col min="1025" max="1025" width="33.85546875" style="8" customWidth="1"/>
    <col min="1026" max="1026" width="40.42578125" style="8" customWidth="1"/>
    <col min="1027" max="1027" width="18.5703125" style="8" customWidth="1"/>
    <col min="1028" max="1028" width="17.7109375" style="8" customWidth="1"/>
    <col min="1029" max="1029" width="16" style="8" customWidth="1"/>
    <col min="1030" max="1031" width="0" style="8" hidden="1" customWidth="1"/>
    <col min="1032" max="1280" width="11.5703125" style="8"/>
    <col min="1281" max="1281" width="33.85546875" style="8" customWidth="1"/>
    <col min="1282" max="1282" width="40.42578125" style="8" customWidth="1"/>
    <col min="1283" max="1283" width="18.5703125" style="8" customWidth="1"/>
    <col min="1284" max="1284" width="17.7109375" style="8" customWidth="1"/>
    <col min="1285" max="1285" width="16" style="8" customWidth="1"/>
    <col min="1286" max="1287" width="0" style="8" hidden="1" customWidth="1"/>
    <col min="1288" max="1536" width="11.5703125" style="8"/>
    <col min="1537" max="1537" width="33.85546875" style="8" customWidth="1"/>
    <col min="1538" max="1538" width="40.42578125" style="8" customWidth="1"/>
    <col min="1539" max="1539" width="18.5703125" style="8" customWidth="1"/>
    <col min="1540" max="1540" width="17.7109375" style="8" customWidth="1"/>
    <col min="1541" max="1541" width="16" style="8" customWidth="1"/>
    <col min="1542" max="1543" width="0" style="8" hidden="1" customWidth="1"/>
    <col min="1544" max="1792" width="11.5703125" style="8"/>
    <col min="1793" max="1793" width="33.85546875" style="8" customWidth="1"/>
    <col min="1794" max="1794" width="40.42578125" style="8" customWidth="1"/>
    <col min="1795" max="1795" width="18.5703125" style="8" customWidth="1"/>
    <col min="1796" max="1796" width="17.7109375" style="8" customWidth="1"/>
    <col min="1797" max="1797" width="16" style="8" customWidth="1"/>
    <col min="1798" max="1799" width="0" style="8" hidden="1" customWidth="1"/>
    <col min="1800" max="2048" width="11.5703125" style="8"/>
    <col min="2049" max="2049" width="33.85546875" style="8" customWidth="1"/>
    <col min="2050" max="2050" width="40.42578125" style="8" customWidth="1"/>
    <col min="2051" max="2051" width="18.5703125" style="8" customWidth="1"/>
    <col min="2052" max="2052" width="17.7109375" style="8" customWidth="1"/>
    <col min="2053" max="2053" width="16" style="8" customWidth="1"/>
    <col min="2054" max="2055" width="0" style="8" hidden="1" customWidth="1"/>
    <col min="2056" max="2304" width="11.5703125" style="8"/>
    <col min="2305" max="2305" width="33.85546875" style="8" customWidth="1"/>
    <col min="2306" max="2306" width="40.42578125" style="8" customWidth="1"/>
    <col min="2307" max="2307" width="18.5703125" style="8" customWidth="1"/>
    <col min="2308" max="2308" width="17.7109375" style="8" customWidth="1"/>
    <col min="2309" max="2309" width="16" style="8" customWidth="1"/>
    <col min="2310" max="2311" width="0" style="8" hidden="1" customWidth="1"/>
    <col min="2312" max="2560" width="11.5703125" style="8"/>
    <col min="2561" max="2561" width="33.85546875" style="8" customWidth="1"/>
    <col min="2562" max="2562" width="40.42578125" style="8" customWidth="1"/>
    <col min="2563" max="2563" width="18.5703125" style="8" customWidth="1"/>
    <col min="2564" max="2564" width="17.7109375" style="8" customWidth="1"/>
    <col min="2565" max="2565" width="16" style="8" customWidth="1"/>
    <col min="2566" max="2567" width="0" style="8" hidden="1" customWidth="1"/>
    <col min="2568" max="2816" width="11.5703125" style="8"/>
    <col min="2817" max="2817" width="33.85546875" style="8" customWidth="1"/>
    <col min="2818" max="2818" width="40.42578125" style="8" customWidth="1"/>
    <col min="2819" max="2819" width="18.5703125" style="8" customWidth="1"/>
    <col min="2820" max="2820" width="17.7109375" style="8" customWidth="1"/>
    <col min="2821" max="2821" width="16" style="8" customWidth="1"/>
    <col min="2822" max="2823" width="0" style="8" hidden="1" customWidth="1"/>
    <col min="2824" max="3072" width="11.5703125" style="8"/>
    <col min="3073" max="3073" width="33.85546875" style="8" customWidth="1"/>
    <col min="3074" max="3074" width="40.42578125" style="8" customWidth="1"/>
    <col min="3075" max="3075" width="18.5703125" style="8" customWidth="1"/>
    <col min="3076" max="3076" width="17.7109375" style="8" customWidth="1"/>
    <col min="3077" max="3077" width="16" style="8" customWidth="1"/>
    <col min="3078" max="3079" width="0" style="8" hidden="1" customWidth="1"/>
    <col min="3080" max="3328" width="11.5703125" style="8"/>
    <col min="3329" max="3329" width="33.85546875" style="8" customWidth="1"/>
    <col min="3330" max="3330" width="40.42578125" style="8" customWidth="1"/>
    <col min="3331" max="3331" width="18.5703125" style="8" customWidth="1"/>
    <col min="3332" max="3332" width="17.7109375" style="8" customWidth="1"/>
    <col min="3333" max="3333" width="16" style="8" customWidth="1"/>
    <col min="3334" max="3335" width="0" style="8" hidden="1" customWidth="1"/>
    <col min="3336" max="3584" width="11.5703125" style="8"/>
    <col min="3585" max="3585" width="33.85546875" style="8" customWidth="1"/>
    <col min="3586" max="3586" width="40.42578125" style="8" customWidth="1"/>
    <col min="3587" max="3587" width="18.5703125" style="8" customWidth="1"/>
    <col min="3588" max="3588" width="17.7109375" style="8" customWidth="1"/>
    <col min="3589" max="3589" width="16" style="8" customWidth="1"/>
    <col min="3590" max="3591" width="0" style="8" hidden="1" customWidth="1"/>
    <col min="3592" max="3840" width="11.5703125" style="8"/>
    <col min="3841" max="3841" width="33.85546875" style="8" customWidth="1"/>
    <col min="3842" max="3842" width="40.42578125" style="8" customWidth="1"/>
    <col min="3843" max="3843" width="18.5703125" style="8" customWidth="1"/>
    <col min="3844" max="3844" width="17.7109375" style="8" customWidth="1"/>
    <col min="3845" max="3845" width="16" style="8" customWidth="1"/>
    <col min="3846" max="3847" width="0" style="8" hidden="1" customWidth="1"/>
    <col min="3848" max="4096" width="11.5703125" style="8"/>
    <col min="4097" max="4097" width="33.85546875" style="8" customWidth="1"/>
    <col min="4098" max="4098" width="40.42578125" style="8" customWidth="1"/>
    <col min="4099" max="4099" width="18.5703125" style="8" customWidth="1"/>
    <col min="4100" max="4100" width="17.7109375" style="8" customWidth="1"/>
    <col min="4101" max="4101" width="16" style="8" customWidth="1"/>
    <col min="4102" max="4103" width="0" style="8" hidden="1" customWidth="1"/>
    <col min="4104" max="4352" width="11.5703125" style="8"/>
    <col min="4353" max="4353" width="33.85546875" style="8" customWidth="1"/>
    <col min="4354" max="4354" width="40.42578125" style="8" customWidth="1"/>
    <col min="4355" max="4355" width="18.5703125" style="8" customWidth="1"/>
    <col min="4356" max="4356" width="17.7109375" style="8" customWidth="1"/>
    <col min="4357" max="4357" width="16" style="8" customWidth="1"/>
    <col min="4358" max="4359" width="0" style="8" hidden="1" customWidth="1"/>
    <col min="4360" max="4608" width="11.5703125" style="8"/>
    <col min="4609" max="4609" width="33.85546875" style="8" customWidth="1"/>
    <col min="4610" max="4610" width="40.42578125" style="8" customWidth="1"/>
    <col min="4611" max="4611" width="18.5703125" style="8" customWidth="1"/>
    <col min="4612" max="4612" width="17.7109375" style="8" customWidth="1"/>
    <col min="4613" max="4613" width="16" style="8" customWidth="1"/>
    <col min="4614" max="4615" width="0" style="8" hidden="1" customWidth="1"/>
    <col min="4616" max="4864" width="11.5703125" style="8"/>
    <col min="4865" max="4865" width="33.85546875" style="8" customWidth="1"/>
    <col min="4866" max="4866" width="40.42578125" style="8" customWidth="1"/>
    <col min="4867" max="4867" width="18.5703125" style="8" customWidth="1"/>
    <col min="4868" max="4868" width="17.7109375" style="8" customWidth="1"/>
    <col min="4869" max="4869" width="16" style="8" customWidth="1"/>
    <col min="4870" max="4871" width="0" style="8" hidden="1" customWidth="1"/>
    <col min="4872" max="5120" width="11.5703125" style="8"/>
    <col min="5121" max="5121" width="33.85546875" style="8" customWidth="1"/>
    <col min="5122" max="5122" width="40.42578125" style="8" customWidth="1"/>
    <col min="5123" max="5123" width="18.5703125" style="8" customWidth="1"/>
    <col min="5124" max="5124" width="17.7109375" style="8" customWidth="1"/>
    <col min="5125" max="5125" width="16" style="8" customWidth="1"/>
    <col min="5126" max="5127" width="0" style="8" hidden="1" customWidth="1"/>
    <col min="5128" max="5376" width="11.5703125" style="8"/>
    <col min="5377" max="5377" width="33.85546875" style="8" customWidth="1"/>
    <col min="5378" max="5378" width="40.42578125" style="8" customWidth="1"/>
    <col min="5379" max="5379" width="18.5703125" style="8" customWidth="1"/>
    <col min="5380" max="5380" width="17.7109375" style="8" customWidth="1"/>
    <col min="5381" max="5381" width="16" style="8" customWidth="1"/>
    <col min="5382" max="5383" width="0" style="8" hidden="1" customWidth="1"/>
    <col min="5384" max="5632" width="11.5703125" style="8"/>
    <col min="5633" max="5633" width="33.85546875" style="8" customWidth="1"/>
    <col min="5634" max="5634" width="40.42578125" style="8" customWidth="1"/>
    <col min="5635" max="5635" width="18.5703125" style="8" customWidth="1"/>
    <col min="5636" max="5636" width="17.7109375" style="8" customWidth="1"/>
    <col min="5637" max="5637" width="16" style="8" customWidth="1"/>
    <col min="5638" max="5639" width="0" style="8" hidden="1" customWidth="1"/>
    <col min="5640" max="5888" width="11.5703125" style="8"/>
    <col min="5889" max="5889" width="33.85546875" style="8" customWidth="1"/>
    <col min="5890" max="5890" width="40.42578125" style="8" customWidth="1"/>
    <col min="5891" max="5891" width="18.5703125" style="8" customWidth="1"/>
    <col min="5892" max="5892" width="17.7109375" style="8" customWidth="1"/>
    <col min="5893" max="5893" width="16" style="8" customWidth="1"/>
    <col min="5894" max="5895" width="0" style="8" hidden="1" customWidth="1"/>
    <col min="5896" max="6144" width="11.5703125" style="8"/>
    <col min="6145" max="6145" width="33.85546875" style="8" customWidth="1"/>
    <col min="6146" max="6146" width="40.42578125" style="8" customWidth="1"/>
    <col min="6147" max="6147" width="18.5703125" style="8" customWidth="1"/>
    <col min="6148" max="6148" width="17.7109375" style="8" customWidth="1"/>
    <col min="6149" max="6149" width="16" style="8" customWidth="1"/>
    <col min="6150" max="6151" width="0" style="8" hidden="1" customWidth="1"/>
    <col min="6152" max="6400" width="11.5703125" style="8"/>
    <col min="6401" max="6401" width="33.85546875" style="8" customWidth="1"/>
    <col min="6402" max="6402" width="40.42578125" style="8" customWidth="1"/>
    <col min="6403" max="6403" width="18.5703125" style="8" customWidth="1"/>
    <col min="6404" max="6404" width="17.7109375" style="8" customWidth="1"/>
    <col min="6405" max="6405" width="16" style="8" customWidth="1"/>
    <col min="6406" max="6407" width="0" style="8" hidden="1" customWidth="1"/>
    <col min="6408" max="6656" width="11.5703125" style="8"/>
    <col min="6657" max="6657" width="33.85546875" style="8" customWidth="1"/>
    <col min="6658" max="6658" width="40.42578125" style="8" customWidth="1"/>
    <col min="6659" max="6659" width="18.5703125" style="8" customWidth="1"/>
    <col min="6660" max="6660" width="17.7109375" style="8" customWidth="1"/>
    <col min="6661" max="6661" width="16" style="8" customWidth="1"/>
    <col min="6662" max="6663" width="0" style="8" hidden="1" customWidth="1"/>
    <col min="6664" max="6912" width="11.5703125" style="8"/>
    <col min="6913" max="6913" width="33.85546875" style="8" customWidth="1"/>
    <col min="6914" max="6914" width="40.42578125" style="8" customWidth="1"/>
    <col min="6915" max="6915" width="18.5703125" style="8" customWidth="1"/>
    <col min="6916" max="6916" width="17.7109375" style="8" customWidth="1"/>
    <col min="6917" max="6917" width="16" style="8" customWidth="1"/>
    <col min="6918" max="6919" width="0" style="8" hidden="1" customWidth="1"/>
    <col min="6920" max="7168" width="11.5703125" style="8"/>
    <col min="7169" max="7169" width="33.85546875" style="8" customWidth="1"/>
    <col min="7170" max="7170" width="40.42578125" style="8" customWidth="1"/>
    <col min="7171" max="7171" width="18.5703125" style="8" customWidth="1"/>
    <col min="7172" max="7172" width="17.7109375" style="8" customWidth="1"/>
    <col min="7173" max="7173" width="16" style="8" customWidth="1"/>
    <col min="7174" max="7175" width="0" style="8" hidden="1" customWidth="1"/>
    <col min="7176" max="7424" width="11.5703125" style="8"/>
    <col min="7425" max="7425" width="33.85546875" style="8" customWidth="1"/>
    <col min="7426" max="7426" width="40.42578125" style="8" customWidth="1"/>
    <col min="7427" max="7427" width="18.5703125" style="8" customWidth="1"/>
    <col min="7428" max="7428" width="17.7109375" style="8" customWidth="1"/>
    <col min="7429" max="7429" width="16" style="8" customWidth="1"/>
    <col min="7430" max="7431" width="0" style="8" hidden="1" customWidth="1"/>
    <col min="7432" max="7680" width="11.5703125" style="8"/>
    <col min="7681" max="7681" width="33.85546875" style="8" customWidth="1"/>
    <col min="7682" max="7682" width="40.42578125" style="8" customWidth="1"/>
    <col min="7683" max="7683" width="18.5703125" style="8" customWidth="1"/>
    <col min="7684" max="7684" width="17.7109375" style="8" customWidth="1"/>
    <col min="7685" max="7685" width="16" style="8" customWidth="1"/>
    <col min="7686" max="7687" width="0" style="8" hidden="1" customWidth="1"/>
    <col min="7688" max="7936" width="11.5703125" style="8"/>
    <col min="7937" max="7937" width="33.85546875" style="8" customWidth="1"/>
    <col min="7938" max="7938" width="40.42578125" style="8" customWidth="1"/>
    <col min="7939" max="7939" width="18.5703125" style="8" customWidth="1"/>
    <col min="7940" max="7940" width="17.7109375" style="8" customWidth="1"/>
    <col min="7941" max="7941" width="16" style="8" customWidth="1"/>
    <col min="7942" max="7943" width="0" style="8" hidden="1" customWidth="1"/>
    <col min="7944" max="8192" width="11.5703125" style="8"/>
    <col min="8193" max="8193" width="33.85546875" style="8" customWidth="1"/>
    <col min="8194" max="8194" width="40.42578125" style="8" customWidth="1"/>
    <col min="8195" max="8195" width="18.5703125" style="8" customWidth="1"/>
    <col min="8196" max="8196" width="17.7109375" style="8" customWidth="1"/>
    <col min="8197" max="8197" width="16" style="8" customWidth="1"/>
    <col min="8198" max="8199" width="0" style="8" hidden="1" customWidth="1"/>
    <col min="8200" max="8448" width="11.5703125" style="8"/>
    <col min="8449" max="8449" width="33.85546875" style="8" customWidth="1"/>
    <col min="8450" max="8450" width="40.42578125" style="8" customWidth="1"/>
    <col min="8451" max="8451" width="18.5703125" style="8" customWidth="1"/>
    <col min="8452" max="8452" width="17.7109375" style="8" customWidth="1"/>
    <col min="8453" max="8453" width="16" style="8" customWidth="1"/>
    <col min="8454" max="8455" width="0" style="8" hidden="1" customWidth="1"/>
    <col min="8456" max="8704" width="11.5703125" style="8"/>
    <col min="8705" max="8705" width="33.85546875" style="8" customWidth="1"/>
    <col min="8706" max="8706" width="40.42578125" style="8" customWidth="1"/>
    <col min="8707" max="8707" width="18.5703125" style="8" customWidth="1"/>
    <col min="8708" max="8708" width="17.7109375" style="8" customWidth="1"/>
    <col min="8709" max="8709" width="16" style="8" customWidth="1"/>
    <col min="8710" max="8711" width="0" style="8" hidden="1" customWidth="1"/>
    <col min="8712" max="8960" width="11.5703125" style="8"/>
    <col min="8961" max="8961" width="33.85546875" style="8" customWidth="1"/>
    <col min="8962" max="8962" width="40.42578125" style="8" customWidth="1"/>
    <col min="8963" max="8963" width="18.5703125" style="8" customWidth="1"/>
    <col min="8964" max="8964" width="17.7109375" style="8" customWidth="1"/>
    <col min="8965" max="8965" width="16" style="8" customWidth="1"/>
    <col min="8966" max="8967" width="0" style="8" hidden="1" customWidth="1"/>
    <col min="8968" max="9216" width="11.5703125" style="8"/>
    <col min="9217" max="9217" width="33.85546875" style="8" customWidth="1"/>
    <col min="9218" max="9218" width="40.42578125" style="8" customWidth="1"/>
    <col min="9219" max="9219" width="18.5703125" style="8" customWidth="1"/>
    <col min="9220" max="9220" width="17.7109375" style="8" customWidth="1"/>
    <col min="9221" max="9221" width="16" style="8" customWidth="1"/>
    <col min="9222" max="9223" width="0" style="8" hidden="1" customWidth="1"/>
    <col min="9224" max="9472" width="11.5703125" style="8"/>
    <col min="9473" max="9473" width="33.85546875" style="8" customWidth="1"/>
    <col min="9474" max="9474" width="40.42578125" style="8" customWidth="1"/>
    <col min="9475" max="9475" width="18.5703125" style="8" customWidth="1"/>
    <col min="9476" max="9476" width="17.7109375" style="8" customWidth="1"/>
    <col min="9477" max="9477" width="16" style="8" customWidth="1"/>
    <col min="9478" max="9479" width="0" style="8" hidden="1" customWidth="1"/>
    <col min="9480" max="9728" width="11.5703125" style="8"/>
    <col min="9729" max="9729" width="33.85546875" style="8" customWidth="1"/>
    <col min="9730" max="9730" width="40.42578125" style="8" customWidth="1"/>
    <col min="9731" max="9731" width="18.5703125" style="8" customWidth="1"/>
    <col min="9732" max="9732" width="17.7109375" style="8" customWidth="1"/>
    <col min="9733" max="9733" width="16" style="8" customWidth="1"/>
    <col min="9734" max="9735" width="0" style="8" hidden="1" customWidth="1"/>
    <col min="9736" max="9984" width="11.5703125" style="8"/>
    <col min="9985" max="9985" width="33.85546875" style="8" customWidth="1"/>
    <col min="9986" max="9986" width="40.42578125" style="8" customWidth="1"/>
    <col min="9987" max="9987" width="18.5703125" style="8" customWidth="1"/>
    <col min="9988" max="9988" width="17.7109375" style="8" customWidth="1"/>
    <col min="9989" max="9989" width="16" style="8" customWidth="1"/>
    <col min="9990" max="9991" width="0" style="8" hidden="1" customWidth="1"/>
    <col min="9992" max="10240" width="11.5703125" style="8"/>
    <col min="10241" max="10241" width="33.85546875" style="8" customWidth="1"/>
    <col min="10242" max="10242" width="40.42578125" style="8" customWidth="1"/>
    <col min="10243" max="10243" width="18.5703125" style="8" customWidth="1"/>
    <col min="10244" max="10244" width="17.7109375" style="8" customWidth="1"/>
    <col min="10245" max="10245" width="16" style="8" customWidth="1"/>
    <col min="10246" max="10247" width="0" style="8" hidden="1" customWidth="1"/>
    <col min="10248" max="10496" width="11.5703125" style="8"/>
    <col min="10497" max="10497" width="33.85546875" style="8" customWidth="1"/>
    <col min="10498" max="10498" width="40.42578125" style="8" customWidth="1"/>
    <col min="10499" max="10499" width="18.5703125" style="8" customWidth="1"/>
    <col min="10500" max="10500" width="17.7109375" style="8" customWidth="1"/>
    <col min="10501" max="10501" width="16" style="8" customWidth="1"/>
    <col min="10502" max="10503" width="0" style="8" hidden="1" customWidth="1"/>
    <col min="10504" max="10752" width="11.5703125" style="8"/>
    <col min="10753" max="10753" width="33.85546875" style="8" customWidth="1"/>
    <col min="10754" max="10754" width="40.42578125" style="8" customWidth="1"/>
    <col min="10755" max="10755" width="18.5703125" style="8" customWidth="1"/>
    <col min="10756" max="10756" width="17.7109375" style="8" customWidth="1"/>
    <col min="10757" max="10757" width="16" style="8" customWidth="1"/>
    <col min="10758" max="10759" width="0" style="8" hidden="1" customWidth="1"/>
    <col min="10760" max="11008" width="11.5703125" style="8"/>
    <col min="11009" max="11009" width="33.85546875" style="8" customWidth="1"/>
    <col min="11010" max="11010" width="40.42578125" style="8" customWidth="1"/>
    <col min="11011" max="11011" width="18.5703125" style="8" customWidth="1"/>
    <col min="11012" max="11012" width="17.7109375" style="8" customWidth="1"/>
    <col min="11013" max="11013" width="16" style="8" customWidth="1"/>
    <col min="11014" max="11015" width="0" style="8" hidden="1" customWidth="1"/>
    <col min="11016" max="11264" width="11.5703125" style="8"/>
    <col min="11265" max="11265" width="33.85546875" style="8" customWidth="1"/>
    <col min="11266" max="11266" width="40.42578125" style="8" customWidth="1"/>
    <col min="11267" max="11267" width="18.5703125" style="8" customWidth="1"/>
    <col min="11268" max="11268" width="17.7109375" style="8" customWidth="1"/>
    <col min="11269" max="11269" width="16" style="8" customWidth="1"/>
    <col min="11270" max="11271" width="0" style="8" hidden="1" customWidth="1"/>
    <col min="11272" max="11520" width="11.5703125" style="8"/>
    <col min="11521" max="11521" width="33.85546875" style="8" customWidth="1"/>
    <col min="11522" max="11522" width="40.42578125" style="8" customWidth="1"/>
    <col min="11523" max="11523" width="18.5703125" style="8" customWidth="1"/>
    <col min="11524" max="11524" width="17.7109375" style="8" customWidth="1"/>
    <col min="11525" max="11525" width="16" style="8" customWidth="1"/>
    <col min="11526" max="11527" width="0" style="8" hidden="1" customWidth="1"/>
    <col min="11528" max="11776" width="11.5703125" style="8"/>
    <col min="11777" max="11777" width="33.85546875" style="8" customWidth="1"/>
    <col min="11778" max="11778" width="40.42578125" style="8" customWidth="1"/>
    <col min="11779" max="11779" width="18.5703125" style="8" customWidth="1"/>
    <col min="11780" max="11780" width="17.7109375" style="8" customWidth="1"/>
    <col min="11781" max="11781" width="16" style="8" customWidth="1"/>
    <col min="11782" max="11783" width="0" style="8" hidden="1" customWidth="1"/>
    <col min="11784" max="12032" width="11.5703125" style="8"/>
    <col min="12033" max="12033" width="33.85546875" style="8" customWidth="1"/>
    <col min="12034" max="12034" width="40.42578125" style="8" customWidth="1"/>
    <col min="12035" max="12035" width="18.5703125" style="8" customWidth="1"/>
    <col min="12036" max="12036" width="17.7109375" style="8" customWidth="1"/>
    <col min="12037" max="12037" width="16" style="8" customWidth="1"/>
    <col min="12038" max="12039" width="0" style="8" hidden="1" customWidth="1"/>
    <col min="12040" max="12288" width="11.5703125" style="8"/>
    <col min="12289" max="12289" width="33.85546875" style="8" customWidth="1"/>
    <col min="12290" max="12290" width="40.42578125" style="8" customWidth="1"/>
    <col min="12291" max="12291" width="18.5703125" style="8" customWidth="1"/>
    <col min="12292" max="12292" width="17.7109375" style="8" customWidth="1"/>
    <col min="12293" max="12293" width="16" style="8" customWidth="1"/>
    <col min="12294" max="12295" width="0" style="8" hidden="1" customWidth="1"/>
    <col min="12296" max="12544" width="11.5703125" style="8"/>
    <col min="12545" max="12545" width="33.85546875" style="8" customWidth="1"/>
    <col min="12546" max="12546" width="40.42578125" style="8" customWidth="1"/>
    <col min="12547" max="12547" width="18.5703125" style="8" customWidth="1"/>
    <col min="12548" max="12548" width="17.7109375" style="8" customWidth="1"/>
    <col min="12549" max="12549" width="16" style="8" customWidth="1"/>
    <col min="12550" max="12551" width="0" style="8" hidden="1" customWidth="1"/>
    <col min="12552" max="12800" width="11.5703125" style="8"/>
    <col min="12801" max="12801" width="33.85546875" style="8" customWidth="1"/>
    <col min="12802" max="12802" width="40.42578125" style="8" customWidth="1"/>
    <col min="12803" max="12803" width="18.5703125" style="8" customWidth="1"/>
    <col min="12804" max="12804" width="17.7109375" style="8" customWidth="1"/>
    <col min="12805" max="12805" width="16" style="8" customWidth="1"/>
    <col min="12806" max="12807" width="0" style="8" hidden="1" customWidth="1"/>
    <col min="12808" max="13056" width="11.5703125" style="8"/>
    <col min="13057" max="13057" width="33.85546875" style="8" customWidth="1"/>
    <col min="13058" max="13058" width="40.42578125" style="8" customWidth="1"/>
    <col min="13059" max="13059" width="18.5703125" style="8" customWidth="1"/>
    <col min="13060" max="13060" width="17.7109375" style="8" customWidth="1"/>
    <col min="13061" max="13061" width="16" style="8" customWidth="1"/>
    <col min="13062" max="13063" width="0" style="8" hidden="1" customWidth="1"/>
    <col min="13064" max="13312" width="11.5703125" style="8"/>
    <col min="13313" max="13313" width="33.85546875" style="8" customWidth="1"/>
    <col min="13314" max="13314" width="40.42578125" style="8" customWidth="1"/>
    <col min="13315" max="13315" width="18.5703125" style="8" customWidth="1"/>
    <col min="13316" max="13316" width="17.7109375" style="8" customWidth="1"/>
    <col min="13317" max="13317" width="16" style="8" customWidth="1"/>
    <col min="13318" max="13319" width="0" style="8" hidden="1" customWidth="1"/>
    <col min="13320" max="13568" width="11.5703125" style="8"/>
    <col min="13569" max="13569" width="33.85546875" style="8" customWidth="1"/>
    <col min="13570" max="13570" width="40.42578125" style="8" customWidth="1"/>
    <col min="13571" max="13571" width="18.5703125" style="8" customWidth="1"/>
    <col min="13572" max="13572" width="17.7109375" style="8" customWidth="1"/>
    <col min="13573" max="13573" width="16" style="8" customWidth="1"/>
    <col min="13574" max="13575" width="0" style="8" hidden="1" customWidth="1"/>
    <col min="13576" max="13824" width="11.5703125" style="8"/>
    <col min="13825" max="13825" width="33.85546875" style="8" customWidth="1"/>
    <col min="13826" max="13826" width="40.42578125" style="8" customWidth="1"/>
    <col min="13827" max="13827" width="18.5703125" style="8" customWidth="1"/>
    <col min="13828" max="13828" width="17.7109375" style="8" customWidth="1"/>
    <col min="13829" max="13829" width="16" style="8" customWidth="1"/>
    <col min="13830" max="13831" width="0" style="8" hidden="1" customWidth="1"/>
    <col min="13832" max="14080" width="11.5703125" style="8"/>
    <col min="14081" max="14081" width="33.85546875" style="8" customWidth="1"/>
    <col min="14082" max="14082" width="40.42578125" style="8" customWidth="1"/>
    <col min="14083" max="14083" width="18.5703125" style="8" customWidth="1"/>
    <col min="14084" max="14084" width="17.7109375" style="8" customWidth="1"/>
    <col min="14085" max="14085" width="16" style="8" customWidth="1"/>
    <col min="14086" max="14087" width="0" style="8" hidden="1" customWidth="1"/>
    <col min="14088" max="14336" width="11.5703125" style="8"/>
    <col min="14337" max="14337" width="33.85546875" style="8" customWidth="1"/>
    <col min="14338" max="14338" width="40.42578125" style="8" customWidth="1"/>
    <col min="14339" max="14339" width="18.5703125" style="8" customWidth="1"/>
    <col min="14340" max="14340" width="17.7109375" style="8" customWidth="1"/>
    <col min="14341" max="14341" width="16" style="8" customWidth="1"/>
    <col min="14342" max="14343" width="0" style="8" hidden="1" customWidth="1"/>
    <col min="14344" max="14592" width="11.5703125" style="8"/>
    <col min="14593" max="14593" width="33.85546875" style="8" customWidth="1"/>
    <col min="14594" max="14594" width="40.42578125" style="8" customWidth="1"/>
    <col min="14595" max="14595" width="18.5703125" style="8" customWidth="1"/>
    <col min="14596" max="14596" width="17.7109375" style="8" customWidth="1"/>
    <col min="14597" max="14597" width="16" style="8" customWidth="1"/>
    <col min="14598" max="14599" width="0" style="8" hidden="1" customWidth="1"/>
    <col min="14600" max="14848" width="11.5703125" style="8"/>
    <col min="14849" max="14849" width="33.85546875" style="8" customWidth="1"/>
    <col min="14850" max="14850" width="40.42578125" style="8" customWidth="1"/>
    <col min="14851" max="14851" width="18.5703125" style="8" customWidth="1"/>
    <col min="14852" max="14852" width="17.7109375" style="8" customWidth="1"/>
    <col min="14853" max="14853" width="16" style="8" customWidth="1"/>
    <col min="14854" max="14855" width="0" style="8" hidden="1" customWidth="1"/>
    <col min="14856" max="15104" width="11.5703125" style="8"/>
    <col min="15105" max="15105" width="33.85546875" style="8" customWidth="1"/>
    <col min="15106" max="15106" width="40.42578125" style="8" customWidth="1"/>
    <col min="15107" max="15107" width="18.5703125" style="8" customWidth="1"/>
    <col min="15108" max="15108" width="17.7109375" style="8" customWidth="1"/>
    <col min="15109" max="15109" width="16" style="8" customWidth="1"/>
    <col min="15110" max="15111" width="0" style="8" hidden="1" customWidth="1"/>
    <col min="15112" max="15360" width="11.5703125" style="8"/>
    <col min="15361" max="15361" width="33.85546875" style="8" customWidth="1"/>
    <col min="15362" max="15362" width="40.42578125" style="8" customWidth="1"/>
    <col min="15363" max="15363" width="18.5703125" style="8" customWidth="1"/>
    <col min="15364" max="15364" width="17.7109375" style="8" customWidth="1"/>
    <col min="15365" max="15365" width="16" style="8" customWidth="1"/>
    <col min="15366" max="15367" width="0" style="8" hidden="1" customWidth="1"/>
    <col min="15368" max="15616" width="11.5703125" style="8"/>
    <col min="15617" max="15617" width="33.85546875" style="8" customWidth="1"/>
    <col min="15618" max="15618" width="40.42578125" style="8" customWidth="1"/>
    <col min="15619" max="15619" width="18.5703125" style="8" customWidth="1"/>
    <col min="15620" max="15620" width="17.7109375" style="8" customWidth="1"/>
    <col min="15621" max="15621" width="16" style="8" customWidth="1"/>
    <col min="15622" max="15623" width="0" style="8" hidden="1" customWidth="1"/>
    <col min="15624" max="15872" width="11.5703125" style="8"/>
    <col min="15873" max="15873" width="33.85546875" style="8" customWidth="1"/>
    <col min="15874" max="15874" width="40.42578125" style="8" customWidth="1"/>
    <col min="15875" max="15875" width="18.5703125" style="8" customWidth="1"/>
    <col min="15876" max="15876" width="17.7109375" style="8" customWidth="1"/>
    <col min="15877" max="15877" width="16" style="8" customWidth="1"/>
    <col min="15878" max="15879" width="0" style="8" hidden="1" customWidth="1"/>
    <col min="15880" max="16128" width="11.5703125" style="8"/>
    <col min="16129" max="16129" width="33.85546875" style="8" customWidth="1"/>
    <col min="16130" max="16130" width="40.42578125" style="8" customWidth="1"/>
    <col min="16131" max="16131" width="18.5703125" style="8" customWidth="1"/>
    <col min="16132" max="16132" width="17.7109375" style="8" customWidth="1"/>
    <col min="16133" max="16133" width="16" style="8" customWidth="1"/>
    <col min="16134" max="16135" width="0" style="8" hidden="1" customWidth="1"/>
    <col min="16136" max="16384" width="11.5703125" style="8"/>
  </cols>
  <sheetData>
    <row r="3" spans="1:7" ht="20.25" x14ac:dyDescent="0.3">
      <c r="A3" s="108" t="s">
        <v>82</v>
      </c>
      <c r="B3" s="108"/>
      <c r="C3" s="108"/>
      <c r="D3" s="108"/>
      <c r="E3" s="108"/>
    </row>
    <row r="4" spans="1:7" x14ac:dyDescent="0.25">
      <c r="F4" s="88"/>
    </row>
    <row r="5" spans="1:7" x14ac:dyDescent="0.25">
      <c r="B5" s="13" t="s">
        <v>87</v>
      </c>
      <c r="C5" s="72" t="s">
        <v>4</v>
      </c>
      <c r="D5" s="89" t="s">
        <v>5</v>
      </c>
      <c r="F5" s="8" t="s">
        <v>140</v>
      </c>
      <c r="G5" s="8" t="s">
        <v>141</v>
      </c>
    </row>
    <row r="7" spans="1:7" x14ac:dyDescent="0.25">
      <c r="A7" s="90" t="s">
        <v>142</v>
      </c>
      <c r="B7" s="8" t="s">
        <v>143</v>
      </c>
      <c r="C7" s="66">
        <v>1111</v>
      </c>
      <c r="D7" s="9">
        <v>230000</v>
      </c>
      <c r="G7" s="8">
        <f>SUM(F7,D7)</f>
        <v>230000</v>
      </c>
    </row>
    <row r="8" spans="1:7" x14ac:dyDescent="0.25">
      <c r="A8" s="91" t="s">
        <v>144</v>
      </c>
    </row>
    <row r="9" spans="1:7" x14ac:dyDescent="0.25">
      <c r="B9" s="8" t="s">
        <v>145</v>
      </c>
      <c r="C9" s="66">
        <v>1112</v>
      </c>
      <c r="D9" s="9">
        <v>5000</v>
      </c>
      <c r="G9" s="8">
        <f>SUM(F9,D9)</f>
        <v>5000</v>
      </c>
    </row>
    <row r="11" spans="1:7" x14ac:dyDescent="0.25">
      <c r="B11" s="8" t="s">
        <v>146</v>
      </c>
      <c r="C11" s="66" t="s">
        <v>147</v>
      </c>
      <c r="D11" s="9">
        <v>30000</v>
      </c>
    </row>
    <row r="13" spans="1:7" x14ac:dyDescent="0.25">
      <c r="B13" s="8" t="s">
        <v>148</v>
      </c>
      <c r="C13" s="66">
        <v>1121</v>
      </c>
      <c r="D13" s="9">
        <v>280000</v>
      </c>
      <c r="G13" s="8">
        <f>SUM(F13,D13)</f>
        <v>280000</v>
      </c>
    </row>
    <row r="15" spans="1:7" x14ac:dyDescent="0.25">
      <c r="B15" s="8" t="s">
        <v>149</v>
      </c>
      <c r="C15" s="66" t="s">
        <v>150</v>
      </c>
      <c r="D15" s="9">
        <v>20000</v>
      </c>
    </row>
    <row r="17" spans="1:7" x14ac:dyDescent="0.25">
      <c r="B17" s="8" t="s">
        <v>151</v>
      </c>
      <c r="C17" s="66">
        <v>1211</v>
      </c>
      <c r="D17" s="9">
        <v>500000</v>
      </c>
      <c r="G17" s="8">
        <f>SUM(F17,D17)</f>
        <v>500000</v>
      </c>
    </row>
    <row r="19" spans="1:7" x14ac:dyDescent="0.25">
      <c r="B19" s="8" t="s">
        <v>152</v>
      </c>
      <c r="C19" s="66" t="s">
        <v>153</v>
      </c>
      <c r="D19" s="9">
        <v>65000</v>
      </c>
      <c r="G19" s="8">
        <f>SUM(F19,D19)</f>
        <v>65000</v>
      </c>
    </row>
    <row r="21" spans="1:7" x14ac:dyDescent="0.25">
      <c r="B21" s="8" t="s">
        <v>154</v>
      </c>
      <c r="C21" s="66">
        <v>1341</v>
      </c>
      <c r="D21" s="9">
        <v>2000</v>
      </c>
      <c r="G21" s="8">
        <f>SUM(F21,D21)</f>
        <v>2000</v>
      </c>
    </row>
    <row r="23" spans="1:7" x14ac:dyDescent="0.25">
      <c r="B23" s="8" t="s">
        <v>155</v>
      </c>
      <c r="C23" s="66" t="s">
        <v>156</v>
      </c>
      <c r="D23" s="9">
        <v>5000</v>
      </c>
      <c r="F23" s="8">
        <v>1</v>
      </c>
      <c r="G23" s="8">
        <f>SUM(F23,D23)</f>
        <v>5001</v>
      </c>
    </row>
    <row r="25" spans="1:7" x14ac:dyDescent="0.25">
      <c r="B25" s="8" t="s">
        <v>157</v>
      </c>
      <c r="C25" s="66">
        <v>1361</v>
      </c>
      <c r="D25" s="9">
        <v>2000</v>
      </c>
      <c r="G25" s="8">
        <f>SUM(F25,D25)</f>
        <v>2000</v>
      </c>
    </row>
    <row r="27" spans="1:7" x14ac:dyDescent="0.25">
      <c r="A27" s="20"/>
      <c r="B27" s="20" t="s">
        <v>158</v>
      </c>
      <c r="C27" s="92">
        <v>1511</v>
      </c>
      <c r="D27" s="24">
        <v>160000</v>
      </c>
      <c r="E27" s="93"/>
      <c r="G27" s="8">
        <f>SUM(F27,D27)</f>
        <v>160000</v>
      </c>
    </row>
    <row r="28" spans="1:7" x14ac:dyDescent="0.25">
      <c r="A28" s="20"/>
      <c r="B28" s="20"/>
      <c r="C28" s="92"/>
      <c r="D28" s="24"/>
      <c r="E28" s="93"/>
    </row>
    <row r="29" spans="1:7" x14ac:dyDescent="0.25">
      <c r="B29" s="90" t="s">
        <v>159</v>
      </c>
      <c r="C29" s="94"/>
      <c r="D29" s="95">
        <f>SUM(D7:D28)</f>
        <v>1299000</v>
      </c>
      <c r="E29" s="90" t="s">
        <v>10</v>
      </c>
    </row>
    <row r="30" spans="1:7" x14ac:dyDescent="0.25">
      <c r="B30" s="13"/>
      <c r="D30" s="96"/>
    </row>
    <row r="32" spans="1:7" x14ac:dyDescent="0.25">
      <c r="A32" s="90" t="s">
        <v>160</v>
      </c>
      <c r="B32" s="8" t="s">
        <v>161</v>
      </c>
      <c r="C32" s="66" t="s">
        <v>162</v>
      </c>
      <c r="D32" s="9">
        <v>70000</v>
      </c>
      <c r="G32" s="8">
        <f>SUM(F32,D32)</f>
        <v>70000</v>
      </c>
    </row>
    <row r="33" spans="1:7" x14ac:dyDescent="0.25">
      <c r="A33" s="91" t="s">
        <v>163</v>
      </c>
    </row>
    <row r="34" spans="1:7" x14ac:dyDescent="0.25">
      <c r="B34" s="8" t="s">
        <v>164</v>
      </c>
      <c r="C34" s="66" t="s">
        <v>165</v>
      </c>
      <c r="D34" s="9">
        <v>5000</v>
      </c>
      <c r="G34" s="8">
        <f>SUM(F34,D34)</f>
        <v>5000</v>
      </c>
    </row>
    <row r="36" spans="1:7" x14ac:dyDescent="0.25">
      <c r="B36" s="8" t="s">
        <v>166</v>
      </c>
      <c r="C36" s="66" t="s">
        <v>167</v>
      </c>
      <c r="D36" s="9">
        <v>1000</v>
      </c>
      <c r="G36" s="8">
        <f>SUM(F36,D36)</f>
        <v>1000</v>
      </c>
    </row>
    <row r="38" spans="1:7" x14ac:dyDescent="0.25">
      <c r="B38" s="8" t="s">
        <v>168</v>
      </c>
      <c r="C38" s="66" t="s">
        <v>169</v>
      </c>
      <c r="D38" s="9">
        <v>10000</v>
      </c>
    </row>
    <row r="40" spans="1:7" x14ac:dyDescent="0.25">
      <c r="B40" s="8" t="s">
        <v>170</v>
      </c>
      <c r="C40" s="66" t="s">
        <v>171</v>
      </c>
      <c r="D40" s="9">
        <v>10000</v>
      </c>
      <c r="G40" s="8">
        <f>SUM(F40,D40)</f>
        <v>10000</v>
      </c>
    </row>
    <row r="42" spans="1:7" x14ac:dyDescent="0.25">
      <c r="B42" s="8" t="s">
        <v>172</v>
      </c>
      <c r="C42" s="66" t="s">
        <v>173</v>
      </c>
      <c r="D42" s="9">
        <v>15000</v>
      </c>
      <c r="G42" s="8">
        <f>SUM(F42,D42)</f>
        <v>15000</v>
      </c>
    </row>
    <row r="44" spans="1:7" x14ac:dyDescent="0.25">
      <c r="B44" s="8" t="s">
        <v>174</v>
      </c>
      <c r="C44" s="66" t="s">
        <v>175</v>
      </c>
      <c r="D44" s="9">
        <v>1000</v>
      </c>
      <c r="G44" s="8">
        <f>SUM(F44,D44)</f>
        <v>1000</v>
      </c>
    </row>
    <row r="46" spans="1:7" x14ac:dyDescent="0.25">
      <c r="A46" s="20"/>
      <c r="B46" s="20" t="s">
        <v>176</v>
      </c>
      <c r="C46" s="92" t="s">
        <v>177</v>
      </c>
      <c r="D46" s="24">
        <v>1000</v>
      </c>
      <c r="E46" s="93"/>
      <c r="G46" s="8">
        <f>SUM(F46,D46)</f>
        <v>1000</v>
      </c>
    </row>
    <row r="47" spans="1:7" x14ac:dyDescent="0.25">
      <c r="A47" s="20"/>
      <c r="B47" s="20"/>
      <c r="C47" s="92"/>
      <c r="D47" s="24"/>
      <c r="E47" s="93"/>
    </row>
    <row r="48" spans="1:7" x14ac:dyDescent="0.25">
      <c r="B48" s="90" t="s">
        <v>178</v>
      </c>
      <c r="C48" s="94"/>
      <c r="D48" s="95">
        <f>SUM(D32:D47)</f>
        <v>113000</v>
      </c>
      <c r="E48" s="90" t="s">
        <v>10</v>
      </c>
    </row>
    <row r="49" spans="1:7" x14ac:dyDescent="0.25">
      <c r="B49" s="13"/>
      <c r="D49" s="96"/>
    </row>
    <row r="51" spans="1:7" x14ac:dyDescent="0.25">
      <c r="A51" s="90" t="s">
        <v>179</v>
      </c>
      <c r="B51" s="8" t="s">
        <v>180</v>
      </c>
      <c r="C51" s="66" t="s">
        <v>181</v>
      </c>
      <c r="D51" s="9">
        <v>57800</v>
      </c>
      <c r="G51" s="8">
        <f>SUM(F51,D51)</f>
        <v>57800</v>
      </c>
    </row>
    <row r="52" spans="1:7" x14ac:dyDescent="0.25">
      <c r="A52" s="91" t="s">
        <v>182</v>
      </c>
    </row>
    <row r="53" spans="1:7" x14ac:dyDescent="0.25">
      <c r="A53" s="20"/>
      <c r="B53" s="20" t="s">
        <v>183</v>
      </c>
      <c r="C53" s="92" t="s">
        <v>184</v>
      </c>
      <c r="D53" s="24">
        <v>40200</v>
      </c>
      <c r="E53" s="93"/>
      <c r="F53" s="8">
        <v>281</v>
      </c>
      <c r="G53" s="8">
        <f>SUM(F53,D53)</f>
        <v>40481</v>
      </c>
    </row>
    <row r="54" spans="1:7" x14ac:dyDescent="0.25">
      <c r="A54" s="20"/>
      <c r="B54" s="20"/>
      <c r="C54" s="92"/>
      <c r="D54" s="97"/>
      <c r="E54" s="93"/>
    </row>
    <row r="55" spans="1:7" x14ac:dyDescent="0.25">
      <c r="B55" s="90" t="s">
        <v>185</v>
      </c>
      <c r="C55" s="94"/>
      <c r="D55" s="98">
        <f>SUM(D51:D54)</f>
        <v>98000</v>
      </c>
      <c r="E55" s="90" t="s">
        <v>10</v>
      </c>
    </row>
    <row r="56" spans="1:7" x14ac:dyDescent="0.25">
      <c r="A56" s="20"/>
      <c r="B56" s="20"/>
      <c r="C56" s="92"/>
      <c r="D56" s="24"/>
      <c r="E56" s="93"/>
    </row>
    <row r="57" spans="1:7" x14ac:dyDescent="0.25">
      <c r="A57" s="20"/>
      <c r="B57" s="15"/>
      <c r="C57" s="92"/>
      <c r="D57" s="99"/>
      <c r="E57" s="100"/>
    </row>
    <row r="58" spans="1:7" ht="20.25" x14ac:dyDescent="0.3">
      <c r="A58" s="101"/>
      <c r="B58" s="58" t="s">
        <v>186</v>
      </c>
      <c r="C58" s="102"/>
      <c r="D58" s="59">
        <f>D29+D48+D55</f>
        <v>1510000</v>
      </c>
      <c r="E58" s="103" t="s">
        <v>10</v>
      </c>
      <c r="G58" s="8">
        <f>SUM(G7:G55)</f>
        <v>1450282</v>
      </c>
    </row>
  </sheetData>
  <mergeCells count="1">
    <mergeCell ref="A3:E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opLeftCell="H1" workbookViewId="0">
      <selection activeCell="H1" sqref="H1:M1"/>
    </sheetView>
  </sheetViews>
  <sheetFormatPr defaultColWidth="11.5703125" defaultRowHeight="15.75" x14ac:dyDescent="0.25"/>
  <cols>
    <col min="1" max="2" width="0" style="8" hidden="1" customWidth="1"/>
    <col min="3" max="3" width="0" style="66" hidden="1" customWidth="1"/>
    <col min="4" max="5" width="0" style="8" hidden="1" customWidth="1"/>
    <col min="6" max="6" width="0" style="9" hidden="1" customWidth="1"/>
    <col min="7" max="7" width="0" style="47" hidden="1" customWidth="1"/>
    <col min="8" max="8" width="16.7109375" style="6" customWidth="1"/>
    <col min="9" max="9" width="33.42578125" style="7" customWidth="1"/>
    <col min="10" max="10" width="18.42578125" style="6" customWidth="1"/>
    <col min="11" max="11" width="33.7109375" style="8" customWidth="1"/>
    <col min="12" max="12" width="22.140625" style="9" customWidth="1"/>
    <col min="13" max="13" width="6.42578125" style="10" customWidth="1"/>
    <col min="14" max="256" width="11.5703125" style="8"/>
    <col min="257" max="263" width="0" style="8" hidden="1" customWidth="1"/>
    <col min="264" max="264" width="16.7109375" style="8" customWidth="1"/>
    <col min="265" max="265" width="33.42578125" style="8" customWidth="1"/>
    <col min="266" max="266" width="17" style="8" customWidth="1"/>
    <col min="267" max="267" width="33.7109375" style="8" customWidth="1"/>
    <col min="268" max="268" width="22.140625" style="8" customWidth="1"/>
    <col min="269" max="269" width="13.28515625" style="8" customWidth="1"/>
    <col min="270" max="512" width="11.5703125" style="8"/>
    <col min="513" max="519" width="0" style="8" hidden="1" customWidth="1"/>
    <col min="520" max="520" width="16.7109375" style="8" customWidth="1"/>
    <col min="521" max="521" width="33.42578125" style="8" customWidth="1"/>
    <col min="522" max="522" width="17" style="8" customWidth="1"/>
    <col min="523" max="523" width="33.7109375" style="8" customWidth="1"/>
    <col min="524" max="524" width="22.140625" style="8" customWidth="1"/>
    <col min="525" max="525" width="13.28515625" style="8" customWidth="1"/>
    <col min="526" max="768" width="11.5703125" style="8"/>
    <col min="769" max="775" width="0" style="8" hidden="1" customWidth="1"/>
    <col min="776" max="776" width="16.7109375" style="8" customWidth="1"/>
    <col min="777" max="777" width="33.42578125" style="8" customWidth="1"/>
    <col min="778" max="778" width="17" style="8" customWidth="1"/>
    <col min="779" max="779" width="33.7109375" style="8" customWidth="1"/>
    <col min="780" max="780" width="22.140625" style="8" customWidth="1"/>
    <col min="781" max="781" width="13.28515625" style="8" customWidth="1"/>
    <col min="782" max="1024" width="11.5703125" style="8"/>
    <col min="1025" max="1031" width="0" style="8" hidden="1" customWidth="1"/>
    <col min="1032" max="1032" width="16.7109375" style="8" customWidth="1"/>
    <col min="1033" max="1033" width="33.42578125" style="8" customWidth="1"/>
    <col min="1034" max="1034" width="17" style="8" customWidth="1"/>
    <col min="1035" max="1035" width="33.7109375" style="8" customWidth="1"/>
    <col min="1036" max="1036" width="22.140625" style="8" customWidth="1"/>
    <col min="1037" max="1037" width="13.28515625" style="8" customWidth="1"/>
    <col min="1038" max="1280" width="11.5703125" style="8"/>
    <col min="1281" max="1287" width="0" style="8" hidden="1" customWidth="1"/>
    <col min="1288" max="1288" width="16.7109375" style="8" customWidth="1"/>
    <col min="1289" max="1289" width="33.42578125" style="8" customWidth="1"/>
    <col min="1290" max="1290" width="17" style="8" customWidth="1"/>
    <col min="1291" max="1291" width="33.7109375" style="8" customWidth="1"/>
    <col min="1292" max="1292" width="22.140625" style="8" customWidth="1"/>
    <col min="1293" max="1293" width="13.28515625" style="8" customWidth="1"/>
    <col min="1294" max="1536" width="11.5703125" style="8"/>
    <col min="1537" max="1543" width="0" style="8" hidden="1" customWidth="1"/>
    <col min="1544" max="1544" width="16.7109375" style="8" customWidth="1"/>
    <col min="1545" max="1545" width="33.42578125" style="8" customWidth="1"/>
    <col min="1546" max="1546" width="17" style="8" customWidth="1"/>
    <col min="1547" max="1547" width="33.7109375" style="8" customWidth="1"/>
    <col min="1548" max="1548" width="22.140625" style="8" customWidth="1"/>
    <col min="1549" max="1549" width="13.28515625" style="8" customWidth="1"/>
    <col min="1550" max="1792" width="11.5703125" style="8"/>
    <col min="1793" max="1799" width="0" style="8" hidden="1" customWidth="1"/>
    <col min="1800" max="1800" width="16.7109375" style="8" customWidth="1"/>
    <col min="1801" max="1801" width="33.42578125" style="8" customWidth="1"/>
    <col min="1802" max="1802" width="17" style="8" customWidth="1"/>
    <col min="1803" max="1803" width="33.7109375" style="8" customWidth="1"/>
    <col min="1804" max="1804" width="22.140625" style="8" customWidth="1"/>
    <col min="1805" max="1805" width="13.28515625" style="8" customWidth="1"/>
    <col min="1806" max="2048" width="11.5703125" style="8"/>
    <col min="2049" max="2055" width="0" style="8" hidden="1" customWidth="1"/>
    <col min="2056" max="2056" width="16.7109375" style="8" customWidth="1"/>
    <col min="2057" max="2057" width="33.42578125" style="8" customWidth="1"/>
    <col min="2058" max="2058" width="17" style="8" customWidth="1"/>
    <col min="2059" max="2059" width="33.7109375" style="8" customWidth="1"/>
    <col min="2060" max="2060" width="22.140625" style="8" customWidth="1"/>
    <col min="2061" max="2061" width="13.28515625" style="8" customWidth="1"/>
    <col min="2062" max="2304" width="11.5703125" style="8"/>
    <col min="2305" max="2311" width="0" style="8" hidden="1" customWidth="1"/>
    <col min="2312" max="2312" width="16.7109375" style="8" customWidth="1"/>
    <col min="2313" max="2313" width="33.42578125" style="8" customWidth="1"/>
    <col min="2314" max="2314" width="17" style="8" customWidth="1"/>
    <col min="2315" max="2315" width="33.7109375" style="8" customWidth="1"/>
    <col min="2316" max="2316" width="22.140625" style="8" customWidth="1"/>
    <col min="2317" max="2317" width="13.28515625" style="8" customWidth="1"/>
    <col min="2318" max="2560" width="11.5703125" style="8"/>
    <col min="2561" max="2567" width="0" style="8" hidden="1" customWidth="1"/>
    <col min="2568" max="2568" width="16.7109375" style="8" customWidth="1"/>
    <col min="2569" max="2569" width="33.42578125" style="8" customWidth="1"/>
    <col min="2570" max="2570" width="17" style="8" customWidth="1"/>
    <col min="2571" max="2571" width="33.7109375" style="8" customWidth="1"/>
    <col min="2572" max="2572" width="22.140625" style="8" customWidth="1"/>
    <col min="2573" max="2573" width="13.28515625" style="8" customWidth="1"/>
    <col min="2574" max="2816" width="11.5703125" style="8"/>
    <col min="2817" max="2823" width="0" style="8" hidden="1" customWidth="1"/>
    <col min="2824" max="2824" width="16.7109375" style="8" customWidth="1"/>
    <col min="2825" max="2825" width="33.42578125" style="8" customWidth="1"/>
    <col min="2826" max="2826" width="17" style="8" customWidth="1"/>
    <col min="2827" max="2827" width="33.7109375" style="8" customWidth="1"/>
    <col min="2828" max="2828" width="22.140625" style="8" customWidth="1"/>
    <col min="2829" max="2829" width="13.28515625" style="8" customWidth="1"/>
    <col min="2830" max="3072" width="11.5703125" style="8"/>
    <col min="3073" max="3079" width="0" style="8" hidden="1" customWidth="1"/>
    <col min="3080" max="3080" width="16.7109375" style="8" customWidth="1"/>
    <col min="3081" max="3081" width="33.42578125" style="8" customWidth="1"/>
    <col min="3082" max="3082" width="17" style="8" customWidth="1"/>
    <col min="3083" max="3083" width="33.7109375" style="8" customWidth="1"/>
    <col min="3084" max="3084" width="22.140625" style="8" customWidth="1"/>
    <col min="3085" max="3085" width="13.28515625" style="8" customWidth="1"/>
    <col min="3086" max="3328" width="11.5703125" style="8"/>
    <col min="3329" max="3335" width="0" style="8" hidden="1" customWidth="1"/>
    <col min="3336" max="3336" width="16.7109375" style="8" customWidth="1"/>
    <col min="3337" max="3337" width="33.42578125" style="8" customWidth="1"/>
    <col min="3338" max="3338" width="17" style="8" customWidth="1"/>
    <col min="3339" max="3339" width="33.7109375" style="8" customWidth="1"/>
    <col min="3340" max="3340" width="22.140625" style="8" customWidth="1"/>
    <col min="3341" max="3341" width="13.28515625" style="8" customWidth="1"/>
    <col min="3342" max="3584" width="11.5703125" style="8"/>
    <col min="3585" max="3591" width="0" style="8" hidden="1" customWidth="1"/>
    <col min="3592" max="3592" width="16.7109375" style="8" customWidth="1"/>
    <col min="3593" max="3593" width="33.42578125" style="8" customWidth="1"/>
    <col min="3594" max="3594" width="17" style="8" customWidth="1"/>
    <col min="3595" max="3595" width="33.7109375" style="8" customWidth="1"/>
    <col min="3596" max="3596" width="22.140625" style="8" customWidth="1"/>
    <col min="3597" max="3597" width="13.28515625" style="8" customWidth="1"/>
    <col min="3598" max="3840" width="11.5703125" style="8"/>
    <col min="3841" max="3847" width="0" style="8" hidden="1" customWidth="1"/>
    <col min="3848" max="3848" width="16.7109375" style="8" customWidth="1"/>
    <col min="3849" max="3849" width="33.42578125" style="8" customWidth="1"/>
    <col min="3850" max="3850" width="17" style="8" customWidth="1"/>
    <col min="3851" max="3851" width="33.7109375" style="8" customWidth="1"/>
    <col min="3852" max="3852" width="22.140625" style="8" customWidth="1"/>
    <col min="3853" max="3853" width="13.28515625" style="8" customWidth="1"/>
    <col min="3854" max="4096" width="11.5703125" style="8"/>
    <col min="4097" max="4103" width="0" style="8" hidden="1" customWidth="1"/>
    <col min="4104" max="4104" width="16.7109375" style="8" customWidth="1"/>
    <col min="4105" max="4105" width="33.42578125" style="8" customWidth="1"/>
    <col min="4106" max="4106" width="17" style="8" customWidth="1"/>
    <col min="4107" max="4107" width="33.7109375" style="8" customWidth="1"/>
    <col min="4108" max="4108" width="22.140625" style="8" customWidth="1"/>
    <col min="4109" max="4109" width="13.28515625" style="8" customWidth="1"/>
    <col min="4110" max="4352" width="11.5703125" style="8"/>
    <col min="4353" max="4359" width="0" style="8" hidden="1" customWidth="1"/>
    <col min="4360" max="4360" width="16.7109375" style="8" customWidth="1"/>
    <col min="4361" max="4361" width="33.42578125" style="8" customWidth="1"/>
    <col min="4362" max="4362" width="17" style="8" customWidth="1"/>
    <col min="4363" max="4363" width="33.7109375" style="8" customWidth="1"/>
    <col min="4364" max="4364" width="22.140625" style="8" customWidth="1"/>
    <col min="4365" max="4365" width="13.28515625" style="8" customWidth="1"/>
    <col min="4366" max="4608" width="11.5703125" style="8"/>
    <col min="4609" max="4615" width="0" style="8" hidden="1" customWidth="1"/>
    <col min="4616" max="4616" width="16.7109375" style="8" customWidth="1"/>
    <col min="4617" max="4617" width="33.42578125" style="8" customWidth="1"/>
    <col min="4618" max="4618" width="17" style="8" customWidth="1"/>
    <col min="4619" max="4619" width="33.7109375" style="8" customWidth="1"/>
    <col min="4620" max="4620" width="22.140625" style="8" customWidth="1"/>
    <col min="4621" max="4621" width="13.28515625" style="8" customWidth="1"/>
    <col min="4622" max="4864" width="11.5703125" style="8"/>
    <col min="4865" max="4871" width="0" style="8" hidden="1" customWidth="1"/>
    <col min="4872" max="4872" width="16.7109375" style="8" customWidth="1"/>
    <col min="4873" max="4873" width="33.42578125" style="8" customWidth="1"/>
    <col min="4874" max="4874" width="17" style="8" customWidth="1"/>
    <col min="4875" max="4875" width="33.7109375" style="8" customWidth="1"/>
    <col min="4876" max="4876" width="22.140625" style="8" customWidth="1"/>
    <col min="4877" max="4877" width="13.28515625" style="8" customWidth="1"/>
    <col min="4878" max="5120" width="11.5703125" style="8"/>
    <col min="5121" max="5127" width="0" style="8" hidden="1" customWidth="1"/>
    <col min="5128" max="5128" width="16.7109375" style="8" customWidth="1"/>
    <col min="5129" max="5129" width="33.42578125" style="8" customWidth="1"/>
    <col min="5130" max="5130" width="17" style="8" customWidth="1"/>
    <col min="5131" max="5131" width="33.7109375" style="8" customWidth="1"/>
    <col min="5132" max="5132" width="22.140625" style="8" customWidth="1"/>
    <col min="5133" max="5133" width="13.28515625" style="8" customWidth="1"/>
    <col min="5134" max="5376" width="11.5703125" style="8"/>
    <col min="5377" max="5383" width="0" style="8" hidden="1" customWidth="1"/>
    <col min="5384" max="5384" width="16.7109375" style="8" customWidth="1"/>
    <col min="5385" max="5385" width="33.42578125" style="8" customWidth="1"/>
    <col min="5386" max="5386" width="17" style="8" customWidth="1"/>
    <col min="5387" max="5387" width="33.7109375" style="8" customWidth="1"/>
    <col min="5388" max="5388" width="22.140625" style="8" customWidth="1"/>
    <col min="5389" max="5389" width="13.28515625" style="8" customWidth="1"/>
    <col min="5390" max="5632" width="11.5703125" style="8"/>
    <col min="5633" max="5639" width="0" style="8" hidden="1" customWidth="1"/>
    <col min="5640" max="5640" width="16.7109375" style="8" customWidth="1"/>
    <col min="5641" max="5641" width="33.42578125" style="8" customWidth="1"/>
    <col min="5642" max="5642" width="17" style="8" customWidth="1"/>
    <col min="5643" max="5643" width="33.7109375" style="8" customWidth="1"/>
    <col min="5644" max="5644" width="22.140625" style="8" customWidth="1"/>
    <col min="5645" max="5645" width="13.28515625" style="8" customWidth="1"/>
    <col min="5646" max="5888" width="11.5703125" style="8"/>
    <col min="5889" max="5895" width="0" style="8" hidden="1" customWidth="1"/>
    <col min="5896" max="5896" width="16.7109375" style="8" customWidth="1"/>
    <col min="5897" max="5897" width="33.42578125" style="8" customWidth="1"/>
    <col min="5898" max="5898" width="17" style="8" customWidth="1"/>
    <col min="5899" max="5899" width="33.7109375" style="8" customWidth="1"/>
    <col min="5900" max="5900" width="22.140625" style="8" customWidth="1"/>
    <col min="5901" max="5901" width="13.28515625" style="8" customWidth="1"/>
    <col min="5902" max="6144" width="11.5703125" style="8"/>
    <col min="6145" max="6151" width="0" style="8" hidden="1" customWidth="1"/>
    <col min="6152" max="6152" width="16.7109375" style="8" customWidth="1"/>
    <col min="6153" max="6153" width="33.42578125" style="8" customWidth="1"/>
    <col min="6154" max="6154" width="17" style="8" customWidth="1"/>
    <col min="6155" max="6155" width="33.7109375" style="8" customWidth="1"/>
    <col min="6156" max="6156" width="22.140625" style="8" customWidth="1"/>
    <col min="6157" max="6157" width="13.28515625" style="8" customWidth="1"/>
    <col min="6158" max="6400" width="11.5703125" style="8"/>
    <col min="6401" max="6407" width="0" style="8" hidden="1" customWidth="1"/>
    <col min="6408" max="6408" width="16.7109375" style="8" customWidth="1"/>
    <col min="6409" max="6409" width="33.42578125" style="8" customWidth="1"/>
    <col min="6410" max="6410" width="17" style="8" customWidth="1"/>
    <col min="6411" max="6411" width="33.7109375" style="8" customWidth="1"/>
    <col min="6412" max="6412" width="22.140625" style="8" customWidth="1"/>
    <col min="6413" max="6413" width="13.28515625" style="8" customWidth="1"/>
    <col min="6414" max="6656" width="11.5703125" style="8"/>
    <col min="6657" max="6663" width="0" style="8" hidden="1" customWidth="1"/>
    <col min="6664" max="6664" width="16.7109375" style="8" customWidth="1"/>
    <col min="6665" max="6665" width="33.42578125" style="8" customWidth="1"/>
    <col min="6666" max="6666" width="17" style="8" customWidth="1"/>
    <col min="6667" max="6667" width="33.7109375" style="8" customWidth="1"/>
    <col min="6668" max="6668" width="22.140625" style="8" customWidth="1"/>
    <col min="6669" max="6669" width="13.28515625" style="8" customWidth="1"/>
    <col min="6670" max="6912" width="11.5703125" style="8"/>
    <col min="6913" max="6919" width="0" style="8" hidden="1" customWidth="1"/>
    <col min="6920" max="6920" width="16.7109375" style="8" customWidth="1"/>
    <col min="6921" max="6921" width="33.42578125" style="8" customWidth="1"/>
    <col min="6922" max="6922" width="17" style="8" customWidth="1"/>
    <col min="6923" max="6923" width="33.7109375" style="8" customWidth="1"/>
    <col min="6924" max="6924" width="22.140625" style="8" customWidth="1"/>
    <col min="6925" max="6925" width="13.28515625" style="8" customWidth="1"/>
    <col min="6926" max="7168" width="11.5703125" style="8"/>
    <col min="7169" max="7175" width="0" style="8" hidden="1" customWidth="1"/>
    <col min="7176" max="7176" width="16.7109375" style="8" customWidth="1"/>
    <col min="7177" max="7177" width="33.42578125" style="8" customWidth="1"/>
    <col min="7178" max="7178" width="17" style="8" customWidth="1"/>
    <col min="7179" max="7179" width="33.7109375" style="8" customWidth="1"/>
    <col min="7180" max="7180" width="22.140625" style="8" customWidth="1"/>
    <col min="7181" max="7181" width="13.28515625" style="8" customWidth="1"/>
    <col min="7182" max="7424" width="11.5703125" style="8"/>
    <col min="7425" max="7431" width="0" style="8" hidden="1" customWidth="1"/>
    <col min="7432" max="7432" width="16.7109375" style="8" customWidth="1"/>
    <col min="7433" max="7433" width="33.42578125" style="8" customWidth="1"/>
    <col min="7434" max="7434" width="17" style="8" customWidth="1"/>
    <col min="7435" max="7435" width="33.7109375" style="8" customWidth="1"/>
    <col min="7436" max="7436" width="22.140625" style="8" customWidth="1"/>
    <col min="7437" max="7437" width="13.28515625" style="8" customWidth="1"/>
    <col min="7438" max="7680" width="11.5703125" style="8"/>
    <col min="7681" max="7687" width="0" style="8" hidden="1" customWidth="1"/>
    <col min="7688" max="7688" width="16.7109375" style="8" customWidth="1"/>
    <col min="7689" max="7689" width="33.42578125" style="8" customWidth="1"/>
    <col min="7690" max="7690" width="17" style="8" customWidth="1"/>
    <col min="7691" max="7691" width="33.7109375" style="8" customWidth="1"/>
    <col min="7692" max="7692" width="22.140625" style="8" customWidth="1"/>
    <col min="7693" max="7693" width="13.28515625" style="8" customWidth="1"/>
    <col min="7694" max="7936" width="11.5703125" style="8"/>
    <col min="7937" max="7943" width="0" style="8" hidden="1" customWidth="1"/>
    <col min="7944" max="7944" width="16.7109375" style="8" customWidth="1"/>
    <col min="7945" max="7945" width="33.42578125" style="8" customWidth="1"/>
    <col min="7946" max="7946" width="17" style="8" customWidth="1"/>
    <col min="7947" max="7947" width="33.7109375" style="8" customWidth="1"/>
    <col min="7948" max="7948" width="22.140625" style="8" customWidth="1"/>
    <col min="7949" max="7949" width="13.28515625" style="8" customWidth="1"/>
    <col min="7950" max="8192" width="11.5703125" style="8"/>
    <col min="8193" max="8199" width="0" style="8" hidden="1" customWidth="1"/>
    <col min="8200" max="8200" width="16.7109375" style="8" customWidth="1"/>
    <col min="8201" max="8201" width="33.42578125" style="8" customWidth="1"/>
    <col min="8202" max="8202" width="17" style="8" customWidth="1"/>
    <col min="8203" max="8203" width="33.7109375" style="8" customWidth="1"/>
    <col min="8204" max="8204" width="22.140625" style="8" customWidth="1"/>
    <col min="8205" max="8205" width="13.28515625" style="8" customWidth="1"/>
    <col min="8206" max="8448" width="11.5703125" style="8"/>
    <col min="8449" max="8455" width="0" style="8" hidden="1" customWidth="1"/>
    <col min="8456" max="8456" width="16.7109375" style="8" customWidth="1"/>
    <col min="8457" max="8457" width="33.42578125" style="8" customWidth="1"/>
    <col min="8458" max="8458" width="17" style="8" customWidth="1"/>
    <col min="8459" max="8459" width="33.7109375" style="8" customWidth="1"/>
    <col min="8460" max="8460" width="22.140625" style="8" customWidth="1"/>
    <col min="8461" max="8461" width="13.28515625" style="8" customWidth="1"/>
    <col min="8462" max="8704" width="11.5703125" style="8"/>
    <col min="8705" max="8711" width="0" style="8" hidden="1" customWidth="1"/>
    <col min="8712" max="8712" width="16.7109375" style="8" customWidth="1"/>
    <col min="8713" max="8713" width="33.42578125" style="8" customWidth="1"/>
    <col min="8714" max="8714" width="17" style="8" customWidth="1"/>
    <col min="8715" max="8715" width="33.7109375" style="8" customWidth="1"/>
    <col min="8716" max="8716" width="22.140625" style="8" customWidth="1"/>
    <col min="8717" max="8717" width="13.28515625" style="8" customWidth="1"/>
    <col min="8718" max="8960" width="11.5703125" style="8"/>
    <col min="8961" max="8967" width="0" style="8" hidden="1" customWidth="1"/>
    <col min="8968" max="8968" width="16.7109375" style="8" customWidth="1"/>
    <col min="8969" max="8969" width="33.42578125" style="8" customWidth="1"/>
    <col min="8970" max="8970" width="17" style="8" customWidth="1"/>
    <col min="8971" max="8971" width="33.7109375" style="8" customWidth="1"/>
    <col min="8972" max="8972" width="22.140625" style="8" customWidth="1"/>
    <col min="8973" max="8973" width="13.28515625" style="8" customWidth="1"/>
    <col min="8974" max="9216" width="11.5703125" style="8"/>
    <col min="9217" max="9223" width="0" style="8" hidden="1" customWidth="1"/>
    <col min="9224" max="9224" width="16.7109375" style="8" customWidth="1"/>
    <col min="9225" max="9225" width="33.42578125" style="8" customWidth="1"/>
    <col min="9226" max="9226" width="17" style="8" customWidth="1"/>
    <col min="9227" max="9227" width="33.7109375" style="8" customWidth="1"/>
    <col min="9228" max="9228" width="22.140625" style="8" customWidth="1"/>
    <col min="9229" max="9229" width="13.28515625" style="8" customWidth="1"/>
    <col min="9230" max="9472" width="11.5703125" style="8"/>
    <col min="9473" max="9479" width="0" style="8" hidden="1" customWidth="1"/>
    <col min="9480" max="9480" width="16.7109375" style="8" customWidth="1"/>
    <col min="9481" max="9481" width="33.42578125" style="8" customWidth="1"/>
    <col min="9482" max="9482" width="17" style="8" customWidth="1"/>
    <col min="9483" max="9483" width="33.7109375" style="8" customWidth="1"/>
    <col min="9484" max="9484" width="22.140625" style="8" customWidth="1"/>
    <col min="9485" max="9485" width="13.28515625" style="8" customWidth="1"/>
    <col min="9486" max="9728" width="11.5703125" style="8"/>
    <col min="9729" max="9735" width="0" style="8" hidden="1" customWidth="1"/>
    <col min="9736" max="9736" width="16.7109375" style="8" customWidth="1"/>
    <col min="9737" max="9737" width="33.42578125" style="8" customWidth="1"/>
    <col min="9738" max="9738" width="17" style="8" customWidth="1"/>
    <col min="9739" max="9739" width="33.7109375" style="8" customWidth="1"/>
    <col min="9740" max="9740" width="22.140625" style="8" customWidth="1"/>
    <col min="9741" max="9741" width="13.28515625" style="8" customWidth="1"/>
    <col min="9742" max="9984" width="11.5703125" style="8"/>
    <col min="9985" max="9991" width="0" style="8" hidden="1" customWidth="1"/>
    <col min="9992" max="9992" width="16.7109375" style="8" customWidth="1"/>
    <col min="9993" max="9993" width="33.42578125" style="8" customWidth="1"/>
    <col min="9994" max="9994" width="17" style="8" customWidth="1"/>
    <col min="9995" max="9995" width="33.7109375" style="8" customWidth="1"/>
    <col min="9996" max="9996" width="22.140625" style="8" customWidth="1"/>
    <col min="9997" max="9997" width="13.28515625" style="8" customWidth="1"/>
    <col min="9998" max="10240" width="11.5703125" style="8"/>
    <col min="10241" max="10247" width="0" style="8" hidden="1" customWidth="1"/>
    <col min="10248" max="10248" width="16.7109375" style="8" customWidth="1"/>
    <col min="10249" max="10249" width="33.42578125" style="8" customWidth="1"/>
    <col min="10250" max="10250" width="17" style="8" customWidth="1"/>
    <col min="10251" max="10251" width="33.7109375" style="8" customWidth="1"/>
    <col min="10252" max="10252" width="22.140625" style="8" customWidth="1"/>
    <col min="10253" max="10253" width="13.28515625" style="8" customWidth="1"/>
    <col min="10254" max="10496" width="11.5703125" style="8"/>
    <col min="10497" max="10503" width="0" style="8" hidden="1" customWidth="1"/>
    <col min="10504" max="10504" width="16.7109375" style="8" customWidth="1"/>
    <col min="10505" max="10505" width="33.42578125" style="8" customWidth="1"/>
    <col min="10506" max="10506" width="17" style="8" customWidth="1"/>
    <col min="10507" max="10507" width="33.7109375" style="8" customWidth="1"/>
    <col min="10508" max="10508" width="22.140625" style="8" customWidth="1"/>
    <col min="10509" max="10509" width="13.28515625" style="8" customWidth="1"/>
    <col min="10510" max="10752" width="11.5703125" style="8"/>
    <col min="10753" max="10759" width="0" style="8" hidden="1" customWidth="1"/>
    <col min="10760" max="10760" width="16.7109375" style="8" customWidth="1"/>
    <col min="10761" max="10761" width="33.42578125" style="8" customWidth="1"/>
    <col min="10762" max="10762" width="17" style="8" customWidth="1"/>
    <col min="10763" max="10763" width="33.7109375" style="8" customWidth="1"/>
    <col min="10764" max="10764" width="22.140625" style="8" customWidth="1"/>
    <col min="10765" max="10765" width="13.28515625" style="8" customWidth="1"/>
    <col min="10766" max="11008" width="11.5703125" style="8"/>
    <col min="11009" max="11015" width="0" style="8" hidden="1" customWidth="1"/>
    <col min="11016" max="11016" width="16.7109375" style="8" customWidth="1"/>
    <col min="11017" max="11017" width="33.42578125" style="8" customWidth="1"/>
    <col min="11018" max="11018" width="17" style="8" customWidth="1"/>
    <col min="11019" max="11019" width="33.7109375" style="8" customWidth="1"/>
    <col min="11020" max="11020" width="22.140625" style="8" customWidth="1"/>
    <col min="11021" max="11021" width="13.28515625" style="8" customWidth="1"/>
    <col min="11022" max="11264" width="11.5703125" style="8"/>
    <col min="11265" max="11271" width="0" style="8" hidden="1" customWidth="1"/>
    <col min="11272" max="11272" width="16.7109375" style="8" customWidth="1"/>
    <col min="11273" max="11273" width="33.42578125" style="8" customWidth="1"/>
    <col min="11274" max="11274" width="17" style="8" customWidth="1"/>
    <col min="11275" max="11275" width="33.7109375" style="8" customWidth="1"/>
    <col min="11276" max="11276" width="22.140625" style="8" customWidth="1"/>
    <col min="11277" max="11277" width="13.28515625" style="8" customWidth="1"/>
    <col min="11278" max="11520" width="11.5703125" style="8"/>
    <col min="11521" max="11527" width="0" style="8" hidden="1" customWidth="1"/>
    <col min="11528" max="11528" width="16.7109375" style="8" customWidth="1"/>
    <col min="11529" max="11529" width="33.42578125" style="8" customWidth="1"/>
    <col min="11530" max="11530" width="17" style="8" customWidth="1"/>
    <col min="11531" max="11531" width="33.7109375" style="8" customWidth="1"/>
    <col min="11532" max="11532" width="22.140625" style="8" customWidth="1"/>
    <col min="11533" max="11533" width="13.28515625" style="8" customWidth="1"/>
    <col min="11534" max="11776" width="11.5703125" style="8"/>
    <col min="11777" max="11783" width="0" style="8" hidden="1" customWidth="1"/>
    <col min="11784" max="11784" width="16.7109375" style="8" customWidth="1"/>
    <col min="11785" max="11785" width="33.42578125" style="8" customWidth="1"/>
    <col min="11786" max="11786" width="17" style="8" customWidth="1"/>
    <col min="11787" max="11787" width="33.7109375" style="8" customWidth="1"/>
    <col min="11788" max="11788" width="22.140625" style="8" customWidth="1"/>
    <col min="11789" max="11789" width="13.28515625" style="8" customWidth="1"/>
    <col min="11790" max="12032" width="11.5703125" style="8"/>
    <col min="12033" max="12039" width="0" style="8" hidden="1" customWidth="1"/>
    <col min="12040" max="12040" width="16.7109375" style="8" customWidth="1"/>
    <col min="12041" max="12041" width="33.42578125" style="8" customWidth="1"/>
    <col min="12042" max="12042" width="17" style="8" customWidth="1"/>
    <col min="12043" max="12043" width="33.7109375" style="8" customWidth="1"/>
    <col min="12044" max="12044" width="22.140625" style="8" customWidth="1"/>
    <col min="12045" max="12045" width="13.28515625" style="8" customWidth="1"/>
    <col min="12046" max="12288" width="11.5703125" style="8"/>
    <col min="12289" max="12295" width="0" style="8" hidden="1" customWidth="1"/>
    <col min="12296" max="12296" width="16.7109375" style="8" customWidth="1"/>
    <col min="12297" max="12297" width="33.42578125" style="8" customWidth="1"/>
    <col min="12298" max="12298" width="17" style="8" customWidth="1"/>
    <col min="12299" max="12299" width="33.7109375" style="8" customWidth="1"/>
    <col min="12300" max="12300" width="22.140625" style="8" customWidth="1"/>
    <col min="12301" max="12301" width="13.28515625" style="8" customWidth="1"/>
    <col min="12302" max="12544" width="11.5703125" style="8"/>
    <col min="12545" max="12551" width="0" style="8" hidden="1" customWidth="1"/>
    <col min="12552" max="12552" width="16.7109375" style="8" customWidth="1"/>
    <col min="12553" max="12553" width="33.42578125" style="8" customWidth="1"/>
    <col min="12554" max="12554" width="17" style="8" customWidth="1"/>
    <col min="12555" max="12555" width="33.7109375" style="8" customWidth="1"/>
    <col min="12556" max="12556" width="22.140625" style="8" customWidth="1"/>
    <col min="12557" max="12557" width="13.28515625" style="8" customWidth="1"/>
    <col min="12558" max="12800" width="11.5703125" style="8"/>
    <col min="12801" max="12807" width="0" style="8" hidden="1" customWidth="1"/>
    <col min="12808" max="12808" width="16.7109375" style="8" customWidth="1"/>
    <col min="12809" max="12809" width="33.42578125" style="8" customWidth="1"/>
    <col min="12810" max="12810" width="17" style="8" customWidth="1"/>
    <col min="12811" max="12811" width="33.7109375" style="8" customWidth="1"/>
    <col min="12812" max="12812" width="22.140625" style="8" customWidth="1"/>
    <col min="12813" max="12813" width="13.28515625" style="8" customWidth="1"/>
    <col min="12814" max="13056" width="11.5703125" style="8"/>
    <col min="13057" max="13063" width="0" style="8" hidden="1" customWidth="1"/>
    <col min="13064" max="13064" width="16.7109375" style="8" customWidth="1"/>
    <col min="13065" max="13065" width="33.42578125" style="8" customWidth="1"/>
    <col min="13066" max="13066" width="17" style="8" customWidth="1"/>
    <col min="13067" max="13067" width="33.7109375" style="8" customWidth="1"/>
    <col min="13068" max="13068" width="22.140625" style="8" customWidth="1"/>
    <col min="13069" max="13069" width="13.28515625" style="8" customWidth="1"/>
    <col min="13070" max="13312" width="11.5703125" style="8"/>
    <col min="13313" max="13319" width="0" style="8" hidden="1" customWidth="1"/>
    <col min="13320" max="13320" width="16.7109375" style="8" customWidth="1"/>
    <col min="13321" max="13321" width="33.42578125" style="8" customWidth="1"/>
    <col min="13322" max="13322" width="17" style="8" customWidth="1"/>
    <col min="13323" max="13323" width="33.7109375" style="8" customWidth="1"/>
    <col min="13324" max="13324" width="22.140625" style="8" customWidth="1"/>
    <col min="13325" max="13325" width="13.28515625" style="8" customWidth="1"/>
    <col min="13326" max="13568" width="11.5703125" style="8"/>
    <col min="13569" max="13575" width="0" style="8" hidden="1" customWidth="1"/>
    <col min="13576" max="13576" width="16.7109375" style="8" customWidth="1"/>
    <col min="13577" max="13577" width="33.42578125" style="8" customWidth="1"/>
    <col min="13578" max="13578" width="17" style="8" customWidth="1"/>
    <col min="13579" max="13579" width="33.7109375" style="8" customWidth="1"/>
    <col min="13580" max="13580" width="22.140625" style="8" customWidth="1"/>
    <col min="13581" max="13581" width="13.28515625" style="8" customWidth="1"/>
    <col min="13582" max="13824" width="11.5703125" style="8"/>
    <col min="13825" max="13831" width="0" style="8" hidden="1" customWidth="1"/>
    <col min="13832" max="13832" width="16.7109375" style="8" customWidth="1"/>
    <col min="13833" max="13833" width="33.42578125" style="8" customWidth="1"/>
    <col min="13834" max="13834" width="17" style="8" customWidth="1"/>
    <col min="13835" max="13835" width="33.7109375" style="8" customWidth="1"/>
    <col min="13836" max="13836" width="22.140625" style="8" customWidth="1"/>
    <col min="13837" max="13837" width="13.28515625" style="8" customWidth="1"/>
    <col min="13838" max="14080" width="11.5703125" style="8"/>
    <col min="14081" max="14087" width="0" style="8" hidden="1" customWidth="1"/>
    <col min="14088" max="14088" width="16.7109375" style="8" customWidth="1"/>
    <col min="14089" max="14089" width="33.42578125" style="8" customWidth="1"/>
    <col min="14090" max="14090" width="17" style="8" customWidth="1"/>
    <col min="14091" max="14091" width="33.7109375" style="8" customWidth="1"/>
    <col min="14092" max="14092" width="22.140625" style="8" customWidth="1"/>
    <col min="14093" max="14093" width="13.28515625" style="8" customWidth="1"/>
    <col min="14094" max="14336" width="11.5703125" style="8"/>
    <col min="14337" max="14343" width="0" style="8" hidden="1" customWidth="1"/>
    <col min="14344" max="14344" width="16.7109375" style="8" customWidth="1"/>
    <col min="14345" max="14345" width="33.42578125" style="8" customWidth="1"/>
    <col min="14346" max="14346" width="17" style="8" customWidth="1"/>
    <col min="14347" max="14347" width="33.7109375" style="8" customWidth="1"/>
    <col min="14348" max="14348" width="22.140625" style="8" customWidth="1"/>
    <col min="14349" max="14349" width="13.28515625" style="8" customWidth="1"/>
    <col min="14350" max="14592" width="11.5703125" style="8"/>
    <col min="14593" max="14599" width="0" style="8" hidden="1" customWidth="1"/>
    <col min="14600" max="14600" width="16.7109375" style="8" customWidth="1"/>
    <col min="14601" max="14601" width="33.42578125" style="8" customWidth="1"/>
    <col min="14602" max="14602" width="17" style="8" customWidth="1"/>
    <col min="14603" max="14603" width="33.7109375" style="8" customWidth="1"/>
    <col min="14604" max="14604" width="22.140625" style="8" customWidth="1"/>
    <col min="14605" max="14605" width="13.28515625" style="8" customWidth="1"/>
    <col min="14606" max="14848" width="11.5703125" style="8"/>
    <col min="14849" max="14855" width="0" style="8" hidden="1" customWidth="1"/>
    <col min="14856" max="14856" width="16.7109375" style="8" customWidth="1"/>
    <col min="14857" max="14857" width="33.42578125" style="8" customWidth="1"/>
    <col min="14858" max="14858" width="17" style="8" customWidth="1"/>
    <col min="14859" max="14859" width="33.7109375" style="8" customWidth="1"/>
    <col min="14860" max="14860" width="22.140625" style="8" customWidth="1"/>
    <col min="14861" max="14861" width="13.28515625" style="8" customWidth="1"/>
    <col min="14862" max="15104" width="11.5703125" style="8"/>
    <col min="15105" max="15111" width="0" style="8" hidden="1" customWidth="1"/>
    <col min="15112" max="15112" width="16.7109375" style="8" customWidth="1"/>
    <col min="15113" max="15113" width="33.42578125" style="8" customWidth="1"/>
    <col min="15114" max="15114" width="17" style="8" customWidth="1"/>
    <col min="15115" max="15115" width="33.7109375" style="8" customWidth="1"/>
    <col min="15116" max="15116" width="22.140625" style="8" customWidth="1"/>
    <col min="15117" max="15117" width="13.28515625" style="8" customWidth="1"/>
    <col min="15118" max="15360" width="11.5703125" style="8"/>
    <col min="15361" max="15367" width="0" style="8" hidden="1" customWidth="1"/>
    <col min="15368" max="15368" width="16.7109375" style="8" customWidth="1"/>
    <col min="15369" max="15369" width="33.42578125" style="8" customWidth="1"/>
    <col min="15370" max="15370" width="17" style="8" customWidth="1"/>
    <col min="15371" max="15371" width="33.7109375" style="8" customWidth="1"/>
    <col min="15372" max="15372" width="22.140625" style="8" customWidth="1"/>
    <col min="15373" max="15373" width="13.28515625" style="8" customWidth="1"/>
    <col min="15374" max="15616" width="11.5703125" style="8"/>
    <col min="15617" max="15623" width="0" style="8" hidden="1" customWidth="1"/>
    <col min="15624" max="15624" width="16.7109375" style="8" customWidth="1"/>
    <col min="15625" max="15625" width="33.42578125" style="8" customWidth="1"/>
    <col min="15626" max="15626" width="17" style="8" customWidth="1"/>
    <col min="15627" max="15627" width="33.7109375" style="8" customWidth="1"/>
    <col min="15628" max="15628" width="22.140625" style="8" customWidth="1"/>
    <col min="15629" max="15629" width="13.28515625" style="8" customWidth="1"/>
    <col min="15630" max="15872" width="11.5703125" style="8"/>
    <col min="15873" max="15879" width="0" style="8" hidden="1" customWidth="1"/>
    <col min="15880" max="15880" width="16.7109375" style="8" customWidth="1"/>
    <col min="15881" max="15881" width="33.42578125" style="8" customWidth="1"/>
    <col min="15882" max="15882" width="17" style="8" customWidth="1"/>
    <col min="15883" max="15883" width="33.7109375" style="8" customWidth="1"/>
    <col min="15884" max="15884" width="22.140625" style="8" customWidth="1"/>
    <col min="15885" max="15885" width="13.28515625" style="8" customWidth="1"/>
    <col min="15886" max="16128" width="11.5703125" style="8"/>
    <col min="16129" max="16135" width="0" style="8" hidden="1" customWidth="1"/>
    <col min="16136" max="16136" width="16.7109375" style="8" customWidth="1"/>
    <col min="16137" max="16137" width="33.42578125" style="8" customWidth="1"/>
    <col min="16138" max="16138" width="17" style="8" customWidth="1"/>
    <col min="16139" max="16139" width="33.7109375" style="8" customWidth="1"/>
    <col min="16140" max="16140" width="22.140625" style="8" customWidth="1"/>
    <col min="16141" max="16141" width="13.28515625" style="8" customWidth="1"/>
    <col min="16142" max="16384" width="11.5703125" style="8"/>
  </cols>
  <sheetData>
    <row r="1" spans="1:13" ht="20.25" x14ac:dyDescent="0.3">
      <c r="H1" s="109" t="s">
        <v>0</v>
      </c>
      <c r="I1" s="109"/>
      <c r="J1" s="109"/>
      <c r="K1" s="109"/>
      <c r="L1" s="109"/>
      <c r="M1" s="109"/>
    </row>
    <row r="2" spans="1:13" s="69" customFormat="1" ht="18.75" x14ac:dyDescent="0.3">
      <c r="A2" s="63"/>
      <c r="B2" s="67" t="s">
        <v>0</v>
      </c>
      <c r="C2" s="68"/>
      <c r="F2" s="70"/>
      <c r="G2" s="71"/>
      <c r="H2" s="1" t="s">
        <v>1</v>
      </c>
      <c r="I2" s="2"/>
      <c r="J2" s="3"/>
      <c r="K2" s="2"/>
      <c r="L2" s="4"/>
      <c r="M2" s="5"/>
    </row>
    <row r="3" spans="1:13" x14ac:dyDescent="0.25">
      <c r="C3" s="8"/>
      <c r="F3" s="8"/>
      <c r="G3" s="8"/>
    </row>
    <row r="4" spans="1:13" x14ac:dyDescent="0.25">
      <c r="B4" s="13" t="s">
        <v>87</v>
      </c>
      <c r="C4" s="72" t="s">
        <v>4</v>
      </c>
      <c r="D4" s="73" t="s">
        <v>88</v>
      </c>
      <c r="E4" s="8" t="s">
        <v>89</v>
      </c>
      <c r="F4" s="9" t="s">
        <v>90</v>
      </c>
      <c r="G4" s="47" t="s">
        <v>91</v>
      </c>
      <c r="H4" s="11" t="s">
        <v>2</v>
      </c>
      <c r="I4" s="12" t="s">
        <v>3</v>
      </c>
      <c r="J4" s="11" t="s">
        <v>4</v>
      </c>
      <c r="K4" s="13" t="s">
        <v>3</v>
      </c>
      <c r="L4" s="14" t="s">
        <v>5</v>
      </c>
    </row>
    <row r="5" spans="1:13" s="15" customFormat="1" ht="18.75" customHeight="1" x14ac:dyDescent="0.25">
      <c r="A5" s="15" t="s">
        <v>92</v>
      </c>
      <c r="B5" s="15" t="s">
        <v>93</v>
      </c>
      <c r="C5" s="15" t="s">
        <v>94</v>
      </c>
      <c r="D5" s="15">
        <v>50</v>
      </c>
      <c r="F5" s="15">
        <f>SUM(E5,D5)</f>
        <v>50</v>
      </c>
      <c r="M5" s="16"/>
    </row>
    <row r="6" spans="1:13" x14ac:dyDescent="0.25">
      <c r="B6" s="8" t="s">
        <v>95</v>
      </c>
      <c r="C6" s="66" t="s">
        <v>96</v>
      </c>
      <c r="D6" s="8">
        <v>50</v>
      </c>
      <c r="E6" s="8">
        <v>10</v>
      </c>
      <c r="F6" s="9">
        <f>SUM(E6,D6)</f>
        <v>60</v>
      </c>
      <c r="H6" s="17">
        <v>3319</v>
      </c>
      <c r="I6" s="18" t="s">
        <v>6</v>
      </c>
      <c r="J6" s="19">
        <v>5139</v>
      </c>
      <c r="K6" s="20" t="s">
        <v>138</v>
      </c>
      <c r="L6" s="9">
        <v>20000</v>
      </c>
      <c r="M6" s="21"/>
    </row>
    <row r="7" spans="1:13" x14ac:dyDescent="0.25">
      <c r="H7" s="22"/>
      <c r="I7" s="23"/>
      <c r="J7" s="19">
        <v>5151</v>
      </c>
      <c r="K7" s="20" t="s">
        <v>7</v>
      </c>
      <c r="L7" s="9">
        <v>2000</v>
      </c>
      <c r="M7" s="21"/>
    </row>
    <row r="8" spans="1:13" x14ac:dyDescent="0.25">
      <c r="H8" s="22"/>
      <c r="I8" s="23"/>
      <c r="J8" s="19">
        <v>5154</v>
      </c>
      <c r="K8" s="20" t="s">
        <v>8</v>
      </c>
      <c r="L8" s="24">
        <v>8000</v>
      </c>
      <c r="M8" s="16"/>
    </row>
    <row r="9" spans="1:13" x14ac:dyDescent="0.25">
      <c r="H9" s="22"/>
      <c r="I9" s="18" t="s">
        <v>9</v>
      </c>
      <c r="J9" s="22"/>
      <c r="K9" s="23"/>
      <c r="L9" s="25">
        <f>SUM(L6:L8)</f>
        <v>30000</v>
      </c>
      <c r="M9" s="26" t="s">
        <v>10</v>
      </c>
    </row>
    <row r="10" spans="1:13" x14ac:dyDescent="0.25">
      <c r="H10" s="19"/>
      <c r="I10" s="20"/>
      <c r="J10" s="19"/>
      <c r="K10" s="20"/>
      <c r="M10" s="16"/>
    </row>
    <row r="11" spans="1:13" x14ac:dyDescent="0.25">
      <c r="H11" s="27">
        <v>3399</v>
      </c>
      <c r="I11" s="18" t="s">
        <v>11</v>
      </c>
      <c r="J11" s="19">
        <v>5139</v>
      </c>
      <c r="K11" s="20" t="s">
        <v>12</v>
      </c>
      <c r="L11" s="9">
        <v>10000</v>
      </c>
      <c r="M11" s="21"/>
    </row>
    <row r="12" spans="1:13" x14ac:dyDescent="0.25">
      <c r="H12" s="28"/>
      <c r="I12" s="29"/>
      <c r="J12" s="19">
        <v>5169</v>
      </c>
      <c r="K12" s="20" t="s">
        <v>13</v>
      </c>
      <c r="L12" s="9">
        <v>60000</v>
      </c>
      <c r="M12" s="21"/>
    </row>
    <row r="13" spans="1:13" x14ac:dyDescent="0.25">
      <c r="H13" s="22"/>
      <c r="I13" s="23"/>
      <c r="J13" s="19">
        <v>5175</v>
      </c>
      <c r="K13" s="20" t="s">
        <v>14</v>
      </c>
      <c r="L13" s="9">
        <v>7000</v>
      </c>
      <c r="M13" s="21"/>
    </row>
    <row r="14" spans="1:13" x14ac:dyDescent="0.25">
      <c r="A14" s="8" t="s">
        <v>97</v>
      </c>
      <c r="B14" s="8" t="s">
        <v>93</v>
      </c>
      <c r="C14" s="66" t="s">
        <v>98</v>
      </c>
      <c r="D14" s="8">
        <v>5</v>
      </c>
      <c r="E14" s="8">
        <v>2</v>
      </c>
      <c r="F14" s="9">
        <f>SUM(E14,D14)</f>
        <v>7</v>
      </c>
      <c r="H14" s="22"/>
      <c r="I14" s="23"/>
      <c r="J14" s="19">
        <v>5194</v>
      </c>
      <c r="K14" s="20" t="s">
        <v>15</v>
      </c>
      <c r="L14" s="24">
        <v>8000</v>
      </c>
      <c r="M14" s="30"/>
    </row>
    <row r="15" spans="1:13" x14ac:dyDescent="0.25">
      <c r="H15" s="22"/>
      <c r="I15" s="18" t="s">
        <v>16</v>
      </c>
      <c r="J15" s="27"/>
      <c r="K15" s="31"/>
      <c r="L15" s="25">
        <f>SUM(L11:L14)</f>
        <v>85000</v>
      </c>
      <c r="M15" s="32" t="s">
        <v>10</v>
      </c>
    </row>
    <row r="16" spans="1:13" x14ac:dyDescent="0.25">
      <c r="H16" s="19"/>
      <c r="I16" s="20"/>
      <c r="J16" s="19"/>
      <c r="K16" s="20"/>
      <c r="M16" s="21"/>
    </row>
    <row r="17" spans="1:13" x14ac:dyDescent="0.25">
      <c r="H17" s="27">
        <v>3612</v>
      </c>
      <c r="I17" s="18" t="s">
        <v>17</v>
      </c>
      <c r="J17" s="19">
        <v>5139</v>
      </c>
      <c r="K17" s="20" t="s">
        <v>139</v>
      </c>
      <c r="L17" s="9">
        <v>10000</v>
      </c>
      <c r="M17" s="21"/>
    </row>
    <row r="18" spans="1:13" x14ac:dyDescent="0.25">
      <c r="B18" s="8" t="s">
        <v>95</v>
      </c>
      <c r="C18" s="66" t="s">
        <v>99</v>
      </c>
      <c r="D18" s="8">
        <v>75</v>
      </c>
      <c r="E18" s="8">
        <v>-30</v>
      </c>
      <c r="F18" s="9">
        <f>SUM(E18,D18)</f>
        <v>45</v>
      </c>
      <c r="H18" s="27"/>
      <c r="I18" s="18" t="s">
        <v>18</v>
      </c>
      <c r="J18" s="19">
        <v>5151</v>
      </c>
      <c r="K18" s="20" t="s">
        <v>7</v>
      </c>
      <c r="L18" s="9">
        <v>5000</v>
      </c>
      <c r="M18" s="21"/>
    </row>
    <row r="19" spans="1:13" x14ac:dyDescent="0.25">
      <c r="H19" s="22"/>
      <c r="I19" s="18" t="s">
        <v>19</v>
      </c>
      <c r="J19" s="22"/>
      <c r="K19" s="23"/>
      <c r="L19" s="25">
        <f>SUM(L17:L18)</f>
        <v>15000</v>
      </c>
      <c r="M19" s="26" t="s">
        <v>10</v>
      </c>
    </row>
    <row r="20" spans="1:13" x14ac:dyDescent="0.25">
      <c r="H20" s="19"/>
      <c r="I20" s="20"/>
      <c r="J20" s="19"/>
      <c r="K20" s="20"/>
      <c r="M20" s="16"/>
    </row>
    <row r="21" spans="1:13" x14ac:dyDescent="0.25">
      <c r="H21" s="17">
        <v>3631</v>
      </c>
      <c r="I21" s="26" t="s">
        <v>20</v>
      </c>
      <c r="J21" s="19">
        <v>5154</v>
      </c>
      <c r="K21" s="8" t="s">
        <v>8</v>
      </c>
      <c r="L21" s="9">
        <v>28000</v>
      </c>
      <c r="M21" s="21"/>
    </row>
    <row r="22" spans="1:13" x14ac:dyDescent="0.25">
      <c r="H22" s="22"/>
      <c r="I22" s="23"/>
      <c r="J22" s="19">
        <v>5171</v>
      </c>
      <c r="K22" s="20" t="s">
        <v>21</v>
      </c>
      <c r="L22" s="9">
        <v>7000</v>
      </c>
      <c r="M22" s="21"/>
    </row>
    <row r="23" spans="1:13" x14ac:dyDescent="0.25">
      <c r="H23" s="22"/>
      <c r="I23" s="18" t="s">
        <v>22</v>
      </c>
      <c r="J23" s="22"/>
      <c r="K23" s="23"/>
      <c r="L23" s="25">
        <f>SUM(L21:L22)</f>
        <v>35000</v>
      </c>
      <c r="M23" s="33" t="s">
        <v>10</v>
      </c>
    </row>
    <row r="24" spans="1:13" x14ac:dyDescent="0.25">
      <c r="H24" s="19"/>
      <c r="I24" s="20"/>
      <c r="J24" s="19"/>
      <c r="K24" s="20"/>
      <c r="M24" s="21"/>
    </row>
    <row r="25" spans="1:13" x14ac:dyDescent="0.25">
      <c r="H25" s="27">
        <v>3632</v>
      </c>
      <c r="I25" s="26" t="s">
        <v>23</v>
      </c>
      <c r="J25" s="19">
        <v>5139</v>
      </c>
      <c r="K25" s="8" t="s">
        <v>24</v>
      </c>
      <c r="L25" s="9">
        <v>18000</v>
      </c>
    </row>
    <row r="26" spans="1:13" x14ac:dyDescent="0.25">
      <c r="H26" s="28"/>
      <c r="I26" s="23"/>
      <c r="J26" s="19">
        <v>5151</v>
      </c>
      <c r="K26" s="20" t="s">
        <v>7</v>
      </c>
      <c r="L26" s="9">
        <v>2000</v>
      </c>
      <c r="M26" s="30"/>
    </row>
    <row r="27" spans="1:13" x14ac:dyDescent="0.25">
      <c r="H27" s="22"/>
      <c r="I27" s="18" t="s">
        <v>25</v>
      </c>
      <c r="J27" s="22"/>
      <c r="K27" s="23"/>
      <c r="L27" s="25">
        <f>SUM(L25:L26)</f>
        <v>20000</v>
      </c>
      <c r="M27" s="26"/>
    </row>
    <row r="28" spans="1:13" x14ac:dyDescent="0.25">
      <c r="H28" s="19"/>
      <c r="I28" s="20"/>
      <c r="J28" s="19"/>
      <c r="K28" s="20"/>
      <c r="M28" s="16"/>
    </row>
    <row r="29" spans="1:13" x14ac:dyDescent="0.25">
      <c r="H29" s="27">
        <v>3722</v>
      </c>
      <c r="I29" s="18" t="s">
        <v>26</v>
      </c>
      <c r="J29" s="19">
        <v>5169</v>
      </c>
      <c r="K29" s="20" t="s">
        <v>27</v>
      </c>
      <c r="L29" s="9">
        <v>120000</v>
      </c>
      <c r="M29" s="21"/>
    </row>
    <row r="30" spans="1:13" x14ac:dyDescent="0.25">
      <c r="H30" s="22"/>
      <c r="I30" s="18" t="s">
        <v>28</v>
      </c>
      <c r="J30" s="22"/>
      <c r="K30" s="23"/>
      <c r="L30" s="25">
        <f>SUM(L29)</f>
        <v>120000</v>
      </c>
      <c r="M30" s="33" t="s">
        <v>10</v>
      </c>
    </row>
    <row r="31" spans="1:13" x14ac:dyDescent="0.25">
      <c r="H31" s="19"/>
      <c r="I31" s="20"/>
      <c r="J31" s="19"/>
      <c r="K31" s="20"/>
      <c r="M31" s="16"/>
    </row>
    <row r="32" spans="1:13" x14ac:dyDescent="0.25">
      <c r="A32" s="8" t="s">
        <v>100</v>
      </c>
      <c r="B32" s="8" t="s">
        <v>101</v>
      </c>
      <c r="C32" s="66" t="s">
        <v>102</v>
      </c>
      <c r="D32" s="47">
        <v>1.4</v>
      </c>
      <c r="F32" s="9">
        <f>SUM(E32,D32)</f>
        <v>1.4</v>
      </c>
      <c r="G32" s="47">
        <v>1400</v>
      </c>
      <c r="H32" s="27">
        <v>3723</v>
      </c>
      <c r="I32" s="18" t="s">
        <v>29</v>
      </c>
      <c r="J32" s="19">
        <v>5321</v>
      </c>
      <c r="K32" s="20" t="s">
        <v>30</v>
      </c>
      <c r="L32" s="9">
        <v>30000</v>
      </c>
      <c r="M32" s="16"/>
    </row>
    <row r="33" spans="1:13" x14ac:dyDescent="0.25">
      <c r="F33" s="9" t="s">
        <v>103</v>
      </c>
      <c r="H33" s="22"/>
      <c r="I33" s="18" t="s">
        <v>31</v>
      </c>
      <c r="J33" s="22"/>
      <c r="K33" s="23"/>
      <c r="L33" s="25">
        <f>SUM(L32)</f>
        <v>30000</v>
      </c>
      <c r="M33" s="26" t="s">
        <v>10</v>
      </c>
    </row>
    <row r="34" spans="1:13" x14ac:dyDescent="0.25">
      <c r="A34" s="8" t="s">
        <v>20</v>
      </c>
      <c r="B34" s="8" t="s">
        <v>93</v>
      </c>
      <c r="C34" s="66" t="s">
        <v>104</v>
      </c>
      <c r="D34" s="8">
        <v>5</v>
      </c>
      <c r="F34" s="9">
        <f>SUM(E34,D34)</f>
        <v>5</v>
      </c>
      <c r="H34" s="8"/>
      <c r="I34" s="8"/>
      <c r="J34" s="8"/>
      <c r="L34" s="8"/>
    </row>
    <row r="35" spans="1:13" x14ac:dyDescent="0.25">
      <c r="B35" s="8" t="s">
        <v>105</v>
      </c>
      <c r="C35" s="66" t="s">
        <v>106</v>
      </c>
      <c r="D35" s="8">
        <v>5</v>
      </c>
      <c r="F35" s="9">
        <f>SUM(E35,D35)</f>
        <v>5</v>
      </c>
      <c r="H35" s="17">
        <v>3745</v>
      </c>
      <c r="I35" s="26" t="s">
        <v>32</v>
      </c>
      <c r="J35" s="19">
        <v>5011</v>
      </c>
      <c r="K35" s="20" t="s">
        <v>33</v>
      </c>
      <c r="L35" s="9">
        <v>33000</v>
      </c>
      <c r="M35" s="21"/>
    </row>
    <row r="36" spans="1:13" x14ac:dyDescent="0.25">
      <c r="H36" s="34"/>
      <c r="I36" s="35"/>
      <c r="J36" s="19">
        <v>5021</v>
      </c>
      <c r="K36" s="20" t="s">
        <v>34</v>
      </c>
      <c r="L36" s="9">
        <v>100000</v>
      </c>
      <c r="M36" s="21"/>
    </row>
    <row r="37" spans="1:13" x14ac:dyDescent="0.25">
      <c r="H37" s="22"/>
      <c r="I37" s="23"/>
      <c r="J37" s="19">
        <v>5031</v>
      </c>
      <c r="K37" s="20" t="s">
        <v>35</v>
      </c>
      <c r="L37" s="9">
        <v>8500</v>
      </c>
      <c r="M37" s="21"/>
    </row>
    <row r="38" spans="1:13" x14ac:dyDescent="0.25">
      <c r="H38" s="22"/>
      <c r="I38" s="23"/>
      <c r="J38" s="19">
        <v>5032</v>
      </c>
      <c r="K38" s="20" t="s">
        <v>36</v>
      </c>
      <c r="L38" s="9">
        <v>3000</v>
      </c>
      <c r="M38" s="21"/>
    </row>
    <row r="39" spans="1:13" x14ac:dyDescent="0.25">
      <c r="H39" s="22"/>
      <c r="I39" s="23"/>
      <c r="J39" s="19">
        <v>5139</v>
      </c>
      <c r="K39" s="20" t="s">
        <v>37</v>
      </c>
      <c r="L39" s="9">
        <v>30000</v>
      </c>
      <c r="M39" s="21"/>
    </row>
    <row r="40" spans="1:13" x14ac:dyDescent="0.25">
      <c r="D40" s="8">
        <f>SUM(D34:D35)</f>
        <v>10</v>
      </c>
      <c r="F40" s="9">
        <f>SUM(F34:F35)</f>
        <v>10</v>
      </c>
      <c r="H40" s="22"/>
      <c r="I40" s="23"/>
      <c r="J40" s="19">
        <v>5156</v>
      </c>
      <c r="K40" s="20" t="s">
        <v>38</v>
      </c>
      <c r="L40" s="9">
        <v>14500</v>
      </c>
      <c r="M40" s="21"/>
    </row>
    <row r="41" spans="1:13" x14ac:dyDescent="0.25">
      <c r="H41" s="22"/>
      <c r="I41" s="23"/>
      <c r="J41" s="19">
        <v>5171</v>
      </c>
      <c r="K41" s="20" t="s">
        <v>39</v>
      </c>
      <c r="L41" s="9">
        <v>10000</v>
      </c>
      <c r="M41" s="21"/>
    </row>
    <row r="42" spans="1:13" x14ac:dyDescent="0.25">
      <c r="H42" s="22"/>
      <c r="I42" s="23"/>
      <c r="J42" s="19">
        <v>5424</v>
      </c>
      <c r="K42" s="8" t="s">
        <v>40</v>
      </c>
      <c r="L42" s="9">
        <v>1000</v>
      </c>
      <c r="M42" s="21"/>
    </row>
    <row r="43" spans="1:13" x14ac:dyDescent="0.25">
      <c r="H43" s="22"/>
      <c r="I43" s="18" t="s">
        <v>41</v>
      </c>
      <c r="J43" s="22"/>
      <c r="K43" s="36"/>
      <c r="L43" s="25">
        <f>SUM(L35:L42)</f>
        <v>200000</v>
      </c>
      <c r="M43" s="33" t="s">
        <v>10</v>
      </c>
    </row>
    <row r="44" spans="1:13" x14ac:dyDescent="0.25">
      <c r="H44" s="19"/>
      <c r="I44" s="20"/>
      <c r="J44" s="19"/>
      <c r="M44" s="21"/>
    </row>
    <row r="45" spans="1:13" x14ac:dyDescent="0.25">
      <c r="H45" s="27">
        <v>5512</v>
      </c>
      <c r="I45" s="18" t="s">
        <v>42</v>
      </c>
      <c r="J45" s="37">
        <v>5139</v>
      </c>
      <c r="K45" s="38" t="s">
        <v>43</v>
      </c>
      <c r="L45" s="9">
        <v>15000</v>
      </c>
      <c r="M45" s="39"/>
    </row>
    <row r="46" spans="1:13" x14ac:dyDescent="0.25">
      <c r="H46" s="27"/>
      <c r="I46" s="18" t="s">
        <v>44</v>
      </c>
      <c r="J46" s="22"/>
      <c r="K46" s="36"/>
      <c r="L46" s="25">
        <f>SUM(L45)</f>
        <v>15000</v>
      </c>
      <c r="M46" s="26" t="s">
        <v>10</v>
      </c>
    </row>
    <row r="47" spans="1:13" x14ac:dyDescent="0.25">
      <c r="H47" s="19"/>
      <c r="I47" s="20"/>
      <c r="J47" s="19"/>
      <c r="K47" s="20"/>
      <c r="M47" s="16"/>
    </row>
    <row r="48" spans="1:13" ht="15.75" customHeight="1" x14ac:dyDescent="0.25">
      <c r="A48" s="8" t="s">
        <v>32</v>
      </c>
      <c r="B48" s="8" t="s">
        <v>33</v>
      </c>
      <c r="C48" s="66" t="s">
        <v>107</v>
      </c>
      <c r="D48" s="74">
        <v>51</v>
      </c>
      <c r="E48" s="8">
        <v>238</v>
      </c>
      <c r="F48" s="9">
        <f t="shared" ref="F48:F54" si="0">SUM(E48,D48)</f>
        <v>289</v>
      </c>
      <c r="H48" s="27">
        <v>6112</v>
      </c>
      <c r="I48" s="26" t="s">
        <v>45</v>
      </c>
      <c r="J48" s="19">
        <v>5023</v>
      </c>
      <c r="K48" s="20" t="s">
        <v>46</v>
      </c>
      <c r="L48" s="9">
        <v>120000</v>
      </c>
      <c r="M48" s="21"/>
    </row>
    <row r="49" spans="1:13" x14ac:dyDescent="0.25">
      <c r="B49" s="8" t="s">
        <v>35</v>
      </c>
      <c r="C49" s="66" t="s">
        <v>108</v>
      </c>
      <c r="D49" s="74">
        <v>13</v>
      </c>
      <c r="E49" s="8">
        <v>60</v>
      </c>
      <c r="F49" s="9">
        <f t="shared" si="0"/>
        <v>73</v>
      </c>
      <c r="H49" s="27"/>
      <c r="I49" s="18"/>
      <c r="J49" s="19">
        <v>5032</v>
      </c>
      <c r="K49" s="20" t="s">
        <v>47</v>
      </c>
      <c r="L49" s="9">
        <v>11000</v>
      </c>
      <c r="M49" s="21"/>
    </row>
    <row r="50" spans="1:13" x14ac:dyDescent="0.25">
      <c r="B50" s="8" t="s">
        <v>36</v>
      </c>
      <c r="C50" s="66" t="s">
        <v>109</v>
      </c>
      <c r="D50" s="74">
        <v>5</v>
      </c>
      <c r="E50" s="8">
        <v>22</v>
      </c>
      <c r="F50" s="9">
        <f t="shared" si="0"/>
        <v>27</v>
      </c>
      <c r="H50" s="27"/>
      <c r="I50" s="18"/>
      <c r="J50" s="19">
        <v>5173</v>
      </c>
      <c r="K50" s="20" t="s">
        <v>48</v>
      </c>
      <c r="L50" s="9">
        <v>2000</v>
      </c>
      <c r="M50" s="21"/>
    </row>
    <row r="51" spans="1:13" x14ac:dyDescent="0.25">
      <c r="B51" s="8" t="s">
        <v>34</v>
      </c>
      <c r="C51" s="66" t="s">
        <v>110</v>
      </c>
      <c r="D51" s="47">
        <v>60</v>
      </c>
      <c r="F51" s="9">
        <f t="shared" si="0"/>
        <v>60</v>
      </c>
      <c r="H51" s="27"/>
      <c r="I51" s="18"/>
      <c r="J51" s="19">
        <v>5175</v>
      </c>
      <c r="K51" s="20" t="s">
        <v>49</v>
      </c>
      <c r="L51" s="9">
        <v>3000</v>
      </c>
      <c r="M51" s="21"/>
    </row>
    <row r="52" spans="1:13" x14ac:dyDescent="0.25">
      <c r="B52" s="8" t="s">
        <v>93</v>
      </c>
      <c r="C52" s="66" t="s">
        <v>111</v>
      </c>
      <c r="D52" s="47">
        <v>8</v>
      </c>
      <c r="E52" s="8">
        <v>12</v>
      </c>
      <c r="F52" s="9">
        <f t="shared" si="0"/>
        <v>20</v>
      </c>
      <c r="H52" s="27"/>
      <c r="I52" s="18" t="s">
        <v>50</v>
      </c>
      <c r="J52" s="22"/>
      <c r="K52" s="23"/>
      <c r="L52" s="25">
        <f>SUM(L48:L51)</f>
        <v>136000</v>
      </c>
      <c r="M52" s="33" t="s">
        <v>10</v>
      </c>
    </row>
    <row r="53" spans="1:13" x14ac:dyDescent="0.25">
      <c r="B53" s="8" t="s">
        <v>38</v>
      </c>
      <c r="C53" s="66" t="s">
        <v>112</v>
      </c>
      <c r="D53" s="47">
        <v>8</v>
      </c>
      <c r="F53" s="9">
        <f t="shared" si="0"/>
        <v>8</v>
      </c>
      <c r="H53" s="19"/>
      <c r="I53" s="20"/>
      <c r="J53" s="19"/>
      <c r="K53" s="20"/>
      <c r="M53" s="21"/>
    </row>
    <row r="54" spans="1:13" x14ac:dyDescent="0.25">
      <c r="B54" s="8" t="s">
        <v>95</v>
      </c>
      <c r="C54" s="66" t="s">
        <v>113</v>
      </c>
      <c r="D54" s="47">
        <v>8</v>
      </c>
      <c r="E54" s="8">
        <v>26</v>
      </c>
      <c r="F54" s="9">
        <f t="shared" si="0"/>
        <v>34</v>
      </c>
      <c r="H54" s="27">
        <v>6171</v>
      </c>
      <c r="I54" s="18" t="s">
        <v>51</v>
      </c>
      <c r="J54" s="19">
        <v>5011</v>
      </c>
      <c r="K54" s="20" t="s">
        <v>52</v>
      </c>
      <c r="L54" s="9">
        <v>264000</v>
      </c>
      <c r="M54" s="21"/>
    </row>
    <row r="55" spans="1:13" x14ac:dyDescent="0.25">
      <c r="D55" s="8">
        <f>SUM(D48:D54)</f>
        <v>153</v>
      </c>
      <c r="F55" s="9">
        <f>SUM(F48:F54)</f>
        <v>511</v>
      </c>
      <c r="G55" s="47">
        <v>84000</v>
      </c>
      <c r="H55" s="22"/>
      <c r="I55" s="23"/>
      <c r="J55" s="19">
        <v>5031</v>
      </c>
      <c r="K55" s="20" t="s">
        <v>53</v>
      </c>
      <c r="L55" s="9">
        <v>66000</v>
      </c>
      <c r="M55" s="21"/>
    </row>
    <row r="56" spans="1:13" x14ac:dyDescent="0.25">
      <c r="H56" s="22"/>
      <c r="I56" s="23"/>
      <c r="J56" s="19">
        <v>5032</v>
      </c>
      <c r="K56" s="20" t="s">
        <v>54</v>
      </c>
      <c r="L56" s="9">
        <v>24000</v>
      </c>
      <c r="M56" s="21"/>
    </row>
    <row r="57" spans="1:13" x14ac:dyDescent="0.25">
      <c r="H57" s="22"/>
      <c r="I57" s="23"/>
      <c r="J57" s="19">
        <v>5038</v>
      </c>
      <c r="K57" s="20" t="s">
        <v>55</v>
      </c>
      <c r="L57" s="9">
        <v>2000</v>
      </c>
      <c r="M57" s="21"/>
    </row>
    <row r="58" spans="1:13" x14ac:dyDescent="0.25">
      <c r="H58" s="22"/>
      <c r="I58" s="23"/>
      <c r="J58" s="19">
        <v>5041</v>
      </c>
      <c r="K58" s="20" t="s">
        <v>56</v>
      </c>
      <c r="L58" s="9">
        <v>2800</v>
      </c>
      <c r="M58" s="21"/>
    </row>
    <row r="59" spans="1:13" x14ac:dyDescent="0.25">
      <c r="H59" s="22"/>
      <c r="I59" s="23"/>
      <c r="J59" s="19">
        <v>5137</v>
      </c>
      <c r="K59" s="40" t="s">
        <v>57</v>
      </c>
      <c r="L59" s="9">
        <v>20000</v>
      </c>
      <c r="M59" s="21"/>
    </row>
    <row r="60" spans="1:13" x14ac:dyDescent="0.25">
      <c r="D60" s="47"/>
      <c r="H60" s="22"/>
      <c r="I60" s="23"/>
      <c r="J60" s="19">
        <v>5139</v>
      </c>
      <c r="K60" s="20" t="s">
        <v>137</v>
      </c>
      <c r="L60" s="9">
        <v>30000</v>
      </c>
      <c r="M60" s="21"/>
    </row>
    <row r="61" spans="1:13" x14ac:dyDescent="0.25">
      <c r="D61" s="47"/>
      <c r="H61" s="22"/>
      <c r="I61" s="23"/>
      <c r="J61" s="19">
        <v>5151</v>
      </c>
      <c r="K61" s="20" t="s">
        <v>58</v>
      </c>
      <c r="L61" s="9">
        <v>4000</v>
      </c>
      <c r="M61" s="21"/>
    </row>
    <row r="62" spans="1:13" x14ac:dyDescent="0.25">
      <c r="D62" s="47"/>
      <c r="H62" s="34"/>
      <c r="I62" s="36"/>
      <c r="J62" s="41">
        <v>5154</v>
      </c>
      <c r="K62" s="20" t="s">
        <v>59</v>
      </c>
      <c r="L62" s="9">
        <v>25000</v>
      </c>
      <c r="M62" s="21"/>
    </row>
    <row r="63" spans="1:13" ht="15.75" customHeight="1" x14ac:dyDescent="0.25">
      <c r="A63" s="8" t="s">
        <v>114</v>
      </c>
      <c r="B63" s="8" t="s">
        <v>115</v>
      </c>
      <c r="C63" s="66" t="s">
        <v>116</v>
      </c>
      <c r="D63" s="47">
        <v>5</v>
      </c>
      <c r="F63" s="9">
        <f>SUM(E63,D63)</f>
        <v>5</v>
      </c>
      <c r="H63" s="34"/>
      <c r="I63" s="36"/>
      <c r="J63" s="41">
        <v>5161</v>
      </c>
      <c r="K63" s="20" t="s">
        <v>60</v>
      </c>
      <c r="L63" s="9">
        <v>2000</v>
      </c>
      <c r="M63" s="21"/>
    </row>
    <row r="64" spans="1:13" x14ac:dyDescent="0.25">
      <c r="B64" s="8" t="s">
        <v>117</v>
      </c>
      <c r="C64" s="66" t="s">
        <v>118</v>
      </c>
      <c r="D64" s="47">
        <v>35</v>
      </c>
      <c r="E64" s="8">
        <v>-5</v>
      </c>
      <c r="F64" s="9">
        <f>SUM(E64,D64)</f>
        <v>30</v>
      </c>
      <c r="H64" s="34"/>
      <c r="I64" s="36"/>
      <c r="J64" s="41">
        <v>5162</v>
      </c>
      <c r="K64" s="20" t="s">
        <v>61</v>
      </c>
      <c r="L64" s="9">
        <v>8000</v>
      </c>
      <c r="M64" s="21"/>
    </row>
    <row r="65" spans="1:13" x14ac:dyDescent="0.25">
      <c r="B65" s="8" t="s">
        <v>119</v>
      </c>
      <c r="C65" s="66" t="s">
        <v>120</v>
      </c>
      <c r="D65" s="47">
        <v>35</v>
      </c>
      <c r="E65" s="8">
        <v>25</v>
      </c>
      <c r="F65" s="9">
        <f>SUM(E65,D65)</f>
        <v>60</v>
      </c>
      <c r="H65" s="34"/>
      <c r="I65" s="36"/>
      <c r="J65" s="41">
        <v>5163</v>
      </c>
      <c r="K65" s="20" t="s">
        <v>62</v>
      </c>
      <c r="L65" s="9">
        <v>10000</v>
      </c>
      <c r="M65" s="21"/>
    </row>
    <row r="66" spans="1:13" x14ac:dyDescent="0.25">
      <c r="D66" s="8">
        <f>SUM(D63:D65)</f>
        <v>75</v>
      </c>
      <c r="E66" s="8">
        <f>SUM(E64:E65)</f>
        <v>20</v>
      </c>
      <c r="F66" s="9">
        <f>SUM(F63:F65)</f>
        <v>95</v>
      </c>
      <c r="G66" s="47">
        <v>75000</v>
      </c>
      <c r="H66" s="22"/>
      <c r="I66" s="23"/>
      <c r="J66" s="19">
        <v>5166</v>
      </c>
      <c r="K66" s="20" t="s">
        <v>63</v>
      </c>
      <c r="L66" s="9">
        <v>25000</v>
      </c>
      <c r="M66" s="21"/>
    </row>
    <row r="67" spans="1:13" x14ac:dyDescent="0.25">
      <c r="H67" s="22"/>
      <c r="I67" s="23"/>
      <c r="J67" s="19">
        <v>5167</v>
      </c>
      <c r="K67" s="40" t="s">
        <v>64</v>
      </c>
      <c r="L67" s="9">
        <v>6000</v>
      </c>
      <c r="M67" s="21"/>
    </row>
    <row r="68" spans="1:13" x14ac:dyDescent="0.25">
      <c r="F68" s="9" t="s">
        <v>103</v>
      </c>
      <c r="H68" s="22"/>
      <c r="I68" s="23"/>
      <c r="J68" s="19">
        <v>5168</v>
      </c>
      <c r="K68" s="20" t="s">
        <v>65</v>
      </c>
      <c r="L68" s="9">
        <v>30000</v>
      </c>
      <c r="M68" s="21"/>
    </row>
    <row r="69" spans="1:13" x14ac:dyDescent="0.25">
      <c r="A69" s="8" t="s">
        <v>121</v>
      </c>
      <c r="B69" s="8" t="s">
        <v>122</v>
      </c>
      <c r="C69" s="66" t="s">
        <v>123</v>
      </c>
      <c r="D69" s="47">
        <v>20</v>
      </c>
      <c r="F69" s="9">
        <f>SUM(E69,D69)</f>
        <v>20</v>
      </c>
      <c r="G69" s="47">
        <v>20000</v>
      </c>
      <c r="H69" s="28"/>
      <c r="I69" s="29"/>
      <c r="J69" s="19">
        <v>5169</v>
      </c>
      <c r="K69" s="20" t="s">
        <v>66</v>
      </c>
      <c r="L69" s="9">
        <v>50000</v>
      </c>
      <c r="M69" s="21"/>
    </row>
    <row r="70" spans="1:13" x14ac:dyDescent="0.25">
      <c r="F70" s="9" t="s">
        <v>103</v>
      </c>
      <c r="H70" s="22"/>
      <c r="I70" s="23"/>
      <c r="J70" s="19">
        <v>5171</v>
      </c>
      <c r="K70" s="20" t="s">
        <v>67</v>
      </c>
      <c r="L70" s="9">
        <v>50000</v>
      </c>
      <c r="M70" s="21"/>
    </row>
    <row r="71" spans="1:13" x14ac:dyDescent="0.25">
      <c r="H71" s="22"/>
      <c r="I71" s="23"/>
      <c r="J71" s="19">
        <v>5229</v>
      </c>
      <c r="K71" s="20" t="s">
        <v>68</v>
      </c>
      <c r="L71" s="9">
        <v>200</v>
      </c>
      <c r="M71" s="21"/>
    </row>
    <row r="72" spans="1:13" x14ac:dyDescent="0.25">
      <c r="H72" s="22"/>
      <c r="I72" s="23"/>
      <c r="J72" s="19">
        <v>5321</v>
      </c>
      <c r="K72" s="20" t="s">
        <v>69</v>
      </c>
      <c r="L72" s="9">
        <v>2000</v>
      </c>
      <c r="M72" s="21"/>
    </row>
    <row r="73" spans="1:13" x14ac:dyDescent="0.25">
      <c r="A73" s="8" t="s">
        <v>45</v>
      </c>
      <c r="B73" s="8" t="s">
        <v>124</v>
      </c>
      <c r="C73" s="66" t="s">
        <v>125</v>
      </c>
      <c r="D73" s="47">
        <v>120</v>
      </c>
      <c r="F73" s="9">
        <f>SUM(E73,D73)</f>
        <v>120</v>
      </c>
      <c r="H73" s="28"/>
      <c r="I73" s="23"/>
      <c r="J73" s="19">
        <v>5329</v>
      </c>
      <c r="K73" s="20" t="s">
        <v>70</v>
      </c>
      <c r="L73" s="9">
        <v>5000</v>
      </c>
      <c r="M73" s="21"/>
    </row>
    <row r="74" spans="1:13" x14ac:dyDescent="0.25">
      <c r="B74" s="8" t="s">
        <v>126</v>
      </c>
      <c r="C74" s="66" t="s">
        <v>127</v>
      </c>
      <c r="D74" s="47">
        <v>11</v>
      </c>
      <c r="F74" s="9">
        <f>SUM(E74,D74)</f>
        <v>11</v>
      </c>
      <c r="H74" s="22"/>
      <c r="I74" s="23"/>
      <c r="J74" s="19">
        <v>5362</v>
      </c>
      <c r="K74" s="8" t="s">
        <v>71</v>
      </c>
      <c r="L74" s="9">
        <v>2000</v>
      </c>
    </row>
    <row r="75" spans="1:13" x14ac:dyDescent="0.25">
      <c r="B75" s="8" t="s">
        <v>48</v>
      </c>
      <c r="C75" s="66" t="s">
        <v>128</v>
      </c>
      <c r="D75" s="47">
        <v>3</v>
      </c>
      <c r="F75" s="9">
        <f>SUM(E75,D75)</f>
        <v>3</v>
      </c>
      <c r="H75" s="22"/>
      <c r="I75" s="23"/>
      <c r="J75" s="19">
        <v>5365</v>
      </c>
      <c r="K75" s="8" t="s">
        <v>72</v>
      </c>
      <c r="L75" s="9">
        <v>20000</v>
      </c>
    </row>
    <row r="76" spans="1:13" x14ac:dyDescent="0.25">
      <c r="B76" s="8" t="s">
        <v>129</v>
      </c>
      <c r="C76" s="66" t="s">
        <v>130</v>
      </c>
      <c r="D76" s="8">
        <v>5</v>
      </c>
      <c r="F76" s="9">
        <f>SUM(E76,D76)</f>
        <v>5</v>
      </c>
      <c r="H76" s="22"/>
      <c r="I76" s="23"/>
      <c r="J76" s="19">
        <v>5424</v>
      </c>
      <c r="K76" s="8" t="s">
        <v>73</v>
      </c>
      <c r="L76" s="9">
        <v>2000</v>
      </c>
    </row>
    <row r="77" spans="1:13" x14ac:dyDescent="0.25">
      <c r="D77" s="47">
        <f>SUM(D73:D76)</f>
        <v>139</v>
      </c>
      <c r="F77" s="9">
        <f>SUM(F73:F76)</f>
        <v>139</v>
      </c>
      <c r="G77" s="47">
        <v>139000</v>
      </c>
      <c r="H77" s="22"/>
      <c r="I77" s="18" t="s">
        <v>74</v>
      </c>
      <c r="J77" s="22"/>
      <c r="K77" s="23"/>
      <c r="L77" s="25">
        <f>SUM(L54:L76)</f>
        <v>650000</v>
      </c>
      <c r="M77" s="33" t="s">
        <v>10</v>
      </c>
    </row>
    <row r="78" spans="1:13" x14ac:dyDescent="0.25">
      <c r="D78" s="47"/>
      <c r="H78" s="37"/>
      <c r="I78" s="85"/>
      <c r="J78" s="37"/>
      <c r="K78" s="38"/>
      <c r="L78" s="86"/>
      <c r="M78" s="87"/>
    </row>
    <row r="79" spans="1:13" x14ac:dyDescent="0.25">
      <c r="D79" s="47"/>
      <c r="H79" s="27">
        <v>6310</v>
      </c>
      <c r="I79" s="18" t="s">
        <v>133</v>
      </c>
      <c r="J79" s="19">
        <v>5163</v>
      </c>
      <c r="K79" s="20" t="s">
        <v>134</v>
      </c>
      <c r="L79" s="9">
        <v>5000</v>
      </c>
      <c r="M79" s="21"/>
    </row>
    <row r="80" spans="1:13" x14ac:dyDescent="0.25">
      <c r="D80" s="47"/>
      <c r="H80" s="27"/>
      <c r="I80" s="18" t="s">
        <v>135</v>
      </c>
      <c r="J80" s="22"/>
      <c r="K80" s="23"/>
      <c r="L80" s="25">
        <f>SUM(L79)</f>
        <v>5000</v>
      </c>
      <c r="M80" s="33" t="s">
        <v>10</v>
      </c>
    </row>
    <row r="81" spans="1:13" x14ac:dyDescent="0.25">
      <c r="F81" s="9" t="s">
        <v>103</v>
      </c>
      <c r="H81" s="19"/>
      <c r="I81" s="20"/>
      <c r="J81" s="19"/>
      <c r="K81" s="20"/>
      <c r="M81" s="21"/>
    </row>
    <row r="82" spans="1:13" s="69" customFormat="1" ht="18.75" x14ac:dyDescent="0.3">
      <c r="C82" s="75" t="s">
        <v>131</v>
      </c>
      <c r="D82" s="76">
        <v>1509400</v>
      </c>
      <c r="F82" s="70"/>
      <c r="G82" s="71" t="e">
        <f>SUM(G32,G55,#REF!,G66,G69,G77,#REF!)</f>
        <v>#REF!</v>
      </c>
      <c r="H82" s="42"/>
      <c r="I82" s="42" t="s">
        <v>75</v>
      </c>
      <c r="J82" s="42"/>
      <c r="K82" s="43"/>
      <c r="L82" s="44">
        <f>L9+L15+L19+L23+L27+L30+L33+L43+L46+L52+L77+L80</f>
        <v>1341000</v>
      </c>
      <c r="M82" s="45" t="s">
        <v>10</v>
      </c>
    </row>
    <row r="83" spans="1:13" x14ac:dyDescent="0.25">
      <c r="H83" s="46"/>
      <c r="I83" s="47"/>
      <c r="J83" s="46"/>
    </row>
    <row r="84" spans="1:13" s="69" customFormat="1" ht="18.75" x14ac:dyDescent="0.3">
      <c r="A84" s="110"/>
      <c r="B84" s="110"/>
      <c r="C84" s="110"/>
      <c r="D84" s="110"/>
      <c r="F84" s="69" t="s">
        <v>132</v>
      </c>
      <c r="G84" s="71"/>
      <c r="H84" s="5" t="s">
        <v>76</v>
      </c>
      <c r="I84" s="48"/>
      <c r="J84" s="49"/>
      <c r="K84" s="2"/>
      <c r="L84" s="4"/>
      <c r="M84" s="5"/>
    </row>
    <row r="85" spans="1:13" x14ac:dyDescent="0.25">
      <c r="F85" s="9" t="e">
        <f>SUM(D82,-G82)</f>
        <v>#REF!</v>
      </c>
      <c r="H85" s="46"/>
      <c r="I85" s="47"/>
      <c r="J85" s="46"/>
    </row>
    <row r="86" spans="1:13" x14ac:dyDescent="0.25">
      <c r="H86" s="11" t="s">
        <v>2</v>
      </c>
      <c r="I86" s="12" t="s">
        <v>3</v>
      </c>
      <c r="J86" s="11" t="s">
        <v>4</v>
      </c>
      <c r="K86" s="13" t="s">
        <v>3</v>
      </c>
      <c r="L86" s="14" t="s">
        <v>5</v>
      </c>
    </row>
    <row r="87" spans="1:13" x14ac:dyDescent="0.25">
      <c r="H87" s="46"/>
      <c r="I87" s="47"/>
      <c r="J87" s="46"/>
    </row>
    <row r="88" spans="1:13" x14ac:dyDescent="0.25">
      <c r="H88" s="50">
        <v>2321</v>
      </c>
      <c r="I88" s="51" t="s">
        <v>77</v>
      </c>
      <c r="J88" s="52">
        <v>6121</v>
      </c>
      <c r="K88" s="8" t="s">
        <v>78</v>
      </c>
      <c r="L88" s="9">
        <v>824000</v>
      </c>
    </row>
    <row r="89" spans="1:13" x14ac:dyDescent="0.25">
      <c r="C89" s="8"/>
      <c r="F89" s="8"/>
      <c r="G89" s="8"/>
      <c r="H89" s="53"/>
      <c r="I89" s="31" t="s">
        <v>79</v>
      </c>
      <c r="J89" s="34"/>
      <c r="K89" s="36"/>
      <c r="L89" s="25">
        <f>SUM(L88)</f>
        <v>824000</v>
      </c>
      <c r="M89" s="32" t="s">
        <v>10</v>
      </c>
    </row>
    <row r="90" spans="1:13" x14ac:dyDescent="0.25">
      <c r="H90" s="54"/>
      <c r="I90" s="55"/>
      <c r="J90" s="52"/>
    </row>
    <row r="91" spans="1:13" x14ac:dyDescent="0.25">
      <c r="H91" s="50">
        <v>3631</v>
      </c>
      <c r="I91" s="51" t="s">
        <v>20</v>
      </c>
      <c r="J91" s="52">
        <v>6121</v>
      </c>
      <c r="K91" s="8" t="s">
        <v>78</v>
      </c>
      <c r="L91" s="9">
        <v>61000</v>
      </c>
    </row>
    <row r="92" spans="1:13" x14ac:dyDescent="0.25">
      <c r="H92" s="28"/>
      <c r="I92" s="51" t="s">
        <v>22</v>
      </c>
      <c r="J92" s="28"/>
      <c r="K92" s="36"/>
      <c r="L92" s="25">
        <f>SUM(L91)</f>
        <v>61000</v>
      </c>
      <c r="M92" s="32" t="s">
        <v>10</v>
      </c>
    </row>
    <row r="93" spans="1:13" x14ac:dyDescent="0.25">
      <c r="H93" s="41"/>
      <c r="I93" s="8"/>
      <c r="J93" s="41"/>
    </row>
    <row r="94" spans="1:13" s="69" customFormat="1" ht="18.75" x14ac:dyDescent="0.3">
      <c r="C94" s="75"/>
      <c r="F94" s="70"/>
      <c r="G94" s="71"/>
      <c r="H94" s="56"/>
      <c r="I94" s="1" t="s">
        <v>80</v>
      </c>
      <c r="J94" s="56"/>
      <c r="K94" s="2"/>
      <c r="L94" s="44">
        <f>L89+L92</f>
        <v>885000</v>
      </c>
      <c r="M94" s="5" t="s">
        <v>10</v>
      </c>
    </row>
    <row r="95" spans="1:13" x14ac:dyDescent="0.25">
      <c r="H95" s="41"/>
      <c r="I95" s="8"/>
      <c r="J95" s="41"/>
    </row>
    <row r="96" spans="1:13" ht="20.25" x14ac:dyDescent="0.3">
      <c r="H96" s="57"/>
      <c r="I96" s="58" t="s">
        <v>81</v>
      </c>
      <c r="J96" s="57"/>
      <c r="K96" s="58"/>
      <c r="L96" s="59">
        <f>L82+L94</f>
        <v>2226000</v>
      </c>
      <c r="M96" s="60" t="s">
        <v>10</v>
      </c>
    </row>
    <row r="97" spans="3:13" s="77" customFormat="1" ht="20.25" x14ac:dyDescent="0.3">
      <c r="C97" s="78"/>
      <c r="F97" s="79"/>
      <c r="G97" s="80"/>
      <c r="H97" s="81"/>
      <c r="I97" s="82"/>
      <c r="J97" s="81"/>
      <c r="K97" s="82"/>
      <c r="L97" s="83"/>
      <c r="M97" s="84"/>
    </row>
    <row r="98" spans="3:13" s="77" customFormat="1" ht="20.25" x14ac:dyDescent="0.3">
      <c r="C98" s="78"/>
      <c r="F98" s="79"/>
      <c r="G98" s="80"/>
      <c r="H98" s="81"/>
      <c r="I98" s="82"/>
      <c r="J98" s="81"/>
      <c r="K98" s="82"/>
      <c r="L98" s="83"/>
      <c r="M98" s="84"/>
    </row>
    <row r="99" spans="3:13" x14ac:dyDescent="0.25">
      <c r="H99" s="41"/>
      <c r="I99" s="8"/>
      <c r="J99" s="41"/>
    </row>
    <row r="100" spans="3:13" ht="20.25" x14ac:dyDescent="0.3">
      <c r="H100" s="8"/>
      <c r="I100" s="61" t="s">
        <v>82</v>
      </c>
      <c r="J100" s="62">
        <v>1510000</v>
      </c>
      <c r="K100" s="41"/>
    </row>
    <row r="101" spans="3:13" ht="20.25" x14ac:dyDescent="0.3">
      <c r="H101" s="8"/>
      <c r="I101" s="61" t="s">
        <v>0</v>
      </c>
      <c r="J101" s="62">
        <v>2226000</v>
      </c>
      <c r="K101" s="41"/>
    </row>
    <row r="102" spans="3:13" ht="20.25" x14ac:dyDescent="0.3">
      <c r="H102" s="8"/>
      <c r="I102" s="61" t="s">
        <v>83</v>
      </c>
      <c r="J102" s="62">
        <f>J100-J101</f>
        <v>-716000</v>
      </c>
      <c r="K102" s="41"/>
    </row>
    <row r="103" spans="3:13" ht="20.25" x14ac:dyDescent="0.3">
      <c r="H103" s="8"/>
      <c r="I103" s="61" t="s">
        <v>84</v>
      </c>
      <c r="J103" s="62">
        <v>716000</v>
      </c>
      <c r="K103" s="63" t="s">
        <v>85</v>
      </c>
    </row>
    <row r="104" spans="3:13" x14ac:dyDescent="0.25">
      <c r="H104" s="41"/>
      <c r="I104" s="8"/>
      <c r="J104" s="41"/>
    </row>
    <row r="105" spans="3:13" ht="20.25" x14ac:dyDescent="0.3">
      <c r="H105" s="64" t="s">
        <v>136</v>
      </c>
      <c r="I105" s="8"/>
      <c r="J105" s="41"/>
    </row>
    <row r="106" spans="3:13" ht="20.25" x14ac:dyDescent="0.3">
      <c r="H106" s="64"/>
      <c r="I106" s="8"/>
      <c r="J106" s="41"/>
    </row>
    <row r="107" spans="3:13" ht="20.25" x14ac:dyDescent="0.3">
      <c r="H107" s="65" t="s">
        <v>86</v>
      </c>
      <c r="I107" s="8"/>
      <c r="J107" s="41"/>
    </row>
    <row r="108" spans="3:13" ht="20.25" x14ac:dyDescent="0.3">
      <c r="H108" s="65"/>
      <c r="I108" s="8"/>
      <c r="J108" s="41"/>
    </row>
    <row r="109" spans="3:13" ht="20.25" x14ac:dyDescent="0.3">
      <c r="H109" s="65"/>
      <c r="I109" s="8"/>
      <c r="J109" s="41"/>
    </row>
    <row r="111" spans="3:13" ht="20.25" x14ac:dyDescent="0.3">
      <c r="H111" s="65" t="s">
        <v>193</v>
      </c>
    </row>
  </sheetData>
  <mergeCells count="2">
    <mergeCell ref="H1:M1"/>
    <mergeCell ref="A84:D84"/>
  </mergeCells>
  <pageMargins left="0.43307086614173229" right="0.43307086614173229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2017-11-06T15:47:39Z</dcterms:modified>
</cp:coreProperties>
</file>